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rlova\Documents\!ПРОГРАММА соц. эк. развития\На сайт\отчеты по ПСЭР на сайт\"/>
    </mc:Choice>
  </mc:AlternateContent>
  <bookViews>
    <workbookView xWindow="-120" yWindow="-120" windowWidth="29040" windowHeight="15720"/>
  </bookViews>
  <sheets>
    <sheet name="Перечень мер" sheetId="1" r:id="rId1"/>
  </sheets>
  <definedNames>
    <definedName name="_xlnm._FilterDatabase" localSheetId="0" hidden="1">'Перечень мер'!$A$5:$M$428</definedName>
    <definedName name="_xlnm.Print_Area" localSheetId="0">'Перечень мер'!$A$2:$M$437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31" i="1" l="1"/>
  <c r="G431" i="1"/>
  <c r="F431" i="1"/>
  <c r="E433" i="1" s="1"/>
  <c r="E428" i="1"/>
  <c r="E427" i="1"/>
  <c r="E426" i="1"/>
  <c r="E425" i="1"/>
  <c r="E424" i="1"/>
  <c r="H423" i="1"/>
  <c r="G423" i="1"/>
  <c r="F423" i="1"/>
  <c r="E422" i="1"/>
  <c r="E421" i="1"/>
  <c r="E420" i="1"/>
  <c r="E419" i="1"/>
  <c r="E418" i="1"/>
  <c r="H417" i="1"/>
  <c r="G417" i="1"/>
  <c r="F417" i="1"/>
  <c r="E416" i="1"/>
  <c r="E415" i="1"/>
  <c r="E414" i="1"/>
  <c r="E413" i="1"/>
  <c r="E412" i="1"/>
  <c r="I411" i="1"/>
  <c r="H411" i="1"/>
  <c r="G411" i="1"/>
  <c r="F411" i="1"/>
  <c r="E409" i="1"/>
  <c r="E408" i="1"/>
  <c r="E407" i="1"/>
  <c r="E406" i="1"/>
  <c r="E405" i="1"/>
  <c r="I404" i="1"/>
  <c r="H404" i="1"/>
  <c r="G404" i="1"/>
  <c r="F404" i="1"/>
  <c r="E403" i="1"/>
  <c r="E402" i="1"/>
  <c r="E401" i="1"/>
  <c r="E400" i="1"/>
  <c r="E399" i="1"/>
  <c r="I398" i="1"/>
  <c r="H398" i="1"/>
  <c r="G398" i="1"/>
  <c r="F398" i="1"/>
  <c r="E397" i="1"/>
  <c r="E396" i="1"/>
  <c r="E395" i="1"/>
  <c r="E394" i="1"/>
  <c r="E393" i="1"/>
  <c r="I392" i="1"/>
  <c r="H392" i="1"/>
  <c r="G392" i="1"/>
  <c r="F392" i="1"/>
  <c r="E391" i="1"/>
  <c r="E390" i="1"/>
  <c r="E389" i="1"/>
  <c r="E388" i="1"/>
  <c r="E387" i="1"/>
  <c r="I386" i="1"/>
  <c r="H386" i="1"/>
  <c r="G386" i="1"/>
  <c r="F386" i="1"/>
  <c r="E385" i="1"/>
  <c r="E384" i="1"/>
  <c r="E383" i="1"/>
  <c r="E382" i="1"/>
  <c r="E381" i="1"/>
  <c r="I380" i="1"/>
  <c r="H380" i="1"/>
  <c r="G380" i="1"/>
  <c r="F380" i="1"/>
  <c r="E379" i="1"/>
  <c r="E378" i="1"/>
  <c r="E377" i="1"/>
  <c r="E376" i="1"/>
  <c r="E375" i="1"/>
  <c r="I374" i="1"/>
  <c r="H374" i="1"/>
  <c r="G374" i="1"/>
  <c r="F374" i="1"/>
  <c r="E373" i="1"/>
  <c r="E372" i="1"/>
  <c r="E371" i="1"/>
  <c r="E370" i="1"/>
  <c r="E369" i="1"/>
  <c r="I368" i="1"/>
  <c r="H368" i="1"/>
  <c r="G368" i="1"/>
  <c r="F368" i="1"/>
  <c r="E367" i="1"/>
  <c r="E366" i="1"/>
  <c r="E365" i="1"/>
  <c r="E364" i="1"/>
  <c r="E363" i="1"/>
  <c r="I362" i="1"/>
  <c r="H362" i="1"/>
  <c r="G362" i="1"/>
  <c r="F362" i="1"/>
  <c r="E361" i="1"/>
  <c r="E360" i="1"/>
  <c r="E359" i="1"/>
  <c r="E358" i="1"/>
  <c r="E357" i="1"/>
  <c r="I356" i="1"/>
  <c r="H356" i="1"/>
  <c r="G356" i="1"/>
  <c r="F356" i="1"/>
  <c r="E355" i="1"/>
  <c r="E354" i="1"/>
  <c r="E353" i="1"/>
  <c r="E352" i="1"/>
  <c r="E351" i="1"/>
  <c r="I350" i="1"/>
  <c r="H350" i="1"/>
  <c r="G350" i="1"/>
  <c r="F350" i="1"/>
  <c r="E348" i="1"/>
  <c r="E347" i="1"/>
  <c r="E346" i="1"/>
  <c r="E345" i="1"/>
  <c r="E344" i="1"/>
  <c r="I343" i="1"/>
  <c r="H343" i="1"/>
  <c r="G343" i="1"/>
  <c r="F343" i="1"/>
  <c r="E342" i="1"/>
  <c r="E341" i="1"/>
  <c r="E340" i="1"/>
  <c r="E339" i="1"/>
  <c r="E338" i="1"/>
  <c r="I337" i="1"/>
  <c r="H337" i="1"/>
  <c r="G337" i="1"/>
  <c r="F337" i="1"/>
  <c r="E336" i="1"/>
  <c r="E335" i="1"/>
  <c r="E334" i="1"/>
  <c r="E333" i="1"/>
  <c r="E332" i="1"/>
  <c r="I331" i="1"/>
  <c r="H331" i="1"/>
  <c r="G331" i="1"/>
  <c r="F331" i="1"/>
  <c r="E330" i="1"/>
  <c r="E329" i="1"/>
  <c r="E328" i="1"/>
  <c r="E327" i="1"/>
  <c r="E326" i="1"/>
  <c r="I325" i="1"/>
  <c r="H325" i="1"/>
  <c r="G325" i="1"/>
  <c r="F325" i="1"/>
  <c r="E324" i="1"/>
  <c r="E323" i="1"/>
  <c r="E322" i="1"/>
  <c r="E321" i="1"/>
  <c r="E320" i="1"/>
  <c r="I319" i="1"/>
  <c r="H319" i="1"/>
  <c r="G319" i="1"/>
  <c r="F319" i="1"/>
  <c r="E318" i="1"/>
  <c r="E317" i="1"/>
  <c r="E316" i="1"/>
  <c r="E315" i="1"/>
  <c r="E314" i="1"/>
  <c r="I313" i="1"/>
  <c r="H313" i="1"/>
  <c r="G313" i="1"/>
  <c r="F313" i="1"/>
  <c r="E312" i="1"/>
  <c r="E311" i="1"/>
  <c r="E310" i="1"/>
  <c r="E309" i="1"/>
  <c r="E308" i="1"/>
  <c r="I307" i="1"/>
  <c r="H307" i="1"/>
  <c r="G307" i="1"/>
  <c r="F307" i="1"/>
  <c r="E306" i="1"/>
  <c r="E305" i="1"/>
  <c r="E304" i="1"/>
  <c r="E303" i="1"/>
  <c r="E302" i="1"/>
  <c r="I301" i="1"/>
  <c r="H301" i="1"/>
  <c r="G301" i="1"/>
  <c r="F301" i="1"/>
  <c r="E299" i="1"/>
  <c r="E298" i="1"/>
  <c r="E297" i="1"/>
  <c r="E296" i="1"/>
  <c r="E295" i="1"/>
  <c r="I294" i="1"/>
  <c r="H294" i="1"/>
  <c r="G294" i="1"/>
  <c r="F294" i="1"/>
  <c r="E293" i="1"/>
  <c r="E292" i="1"/>
  <c r="E291" i="1"/>
  <c r="E290" i="1"/>
  <c r="E289" i="1"/>
  <c r="I288" i="1"/>
  <c r="H288" i="1"/>
  <c r="G288" i="1"/>
  <c r="F288" i="1"/>
  <c r="E287" i="1"/>
  <c r="E286" i="1"/>
  <c r="E285" i="1"/>
  <c r="E284" i="1"/>
  <c r="E283" i="1"/>
  <c r="I282" i="1"/>
  <c r="H282" i="1"/>
  <c r="G282" i="1"/>
  <c r="F282" i="1"/>
  <c r="E281" i="1"/>
  <c r="E280" i="1"/>
  <c r="E279" i="1"/>
  <c r="E278" i="1"/>
  <c r="E277" i="1"/>
  <c r="I276" i="1"/>
  <c r="H276" i="1"/>
  <c r="G276" i="1"/>
  <c r="F276" i="1"/>
  <c r="E275" i="1"/>
  <c r="E274" i="1"/>
  <c r="E273" i="1"/>
  <c r="E272" i="1"/>
  <c r="E271" i="1"/>
  <c r="I270" i="1"/>
  <c r="H270" i="1"/>
  <c r="G270" i="1"/>
  <c r="F270" i="1"/>
  <c r="E269" i="1"/>
  <c r="E268" i="1"/>
  <c r="E267" i="1"/>
  <c r="E266" i="1"/>
  <c r="E265" i="1"/>
  <c r="I264" i="1"/>
  <c r="H264" i="1"/>
  <c r="G264" i="1"/>
  <c r="F264" i="1"/>
  <c r="E263" i="1"/>
  <c r="E262" i="1"/>
  <c r="E261" i="1"/>
  <c r="E260" i="1"/>
  <c r="E259" i="1"/>
  <c r="I258" i="1"/>
  <c r="H258" i="1"/>
  <c r="G258" i="1"/>
  <c r="F258" i="1"/>
  <c r="E257" i="1"/>
  <c r="E256" i="1"/>
  <c r="E255" i="1"/>
  <c r="E254" i="1"/>
  <c r="E253" i="1"/>
  <c r="I252" i="1"/>
  <c r="H252" i="1"/>
  <c r="G252" i="1"/>
  <c r="F252" i="1"/>
  <c r="E251" i="1"/>
  <c r="E250" i="1"/>
  <c r="E249" i="1"/>
  <c r="E248" i="1"/>
  <c r="E247" i="1"/>
  <c r="I246" i="1"/>
  <c r="H246" i="1"/>
  <c r="G246" i="1"/>
  <c r="F246" i="1"/>
  <c r="E245" i="1"/>
  <c r="E244" i="1"/>
  <c r="E243" i="1"/>
  <c r="E242" i="1"/>
  <c r="E241" i="1"/>
  <c r="I240" i="1"/>
  <c r="H240" i="1"/>
  <c r="G240" i="1"/>
  <c r="F240" i="1"/>
  <c r="E239" i="1"/>
  <c r="E238" i="1"/>
  <c r="E237" i="1"/>
  <c r="E236" i="1"/>
  <c r="E235" i="1"/>
  <c r="I234" i="1"/>
  <c r="H234" i="1"/>
  <c r="G234" i="1"/>
  <c r="F234" i="1"/>
  <c r="E233" i="1"/>
  <c r="E232" i="1"/>
  <c r="E231" i="1"/>
  <c r="E230" i="1"/>
  <c r="E229" i="1"/>
  <c r="I228" i="1"/>
  <c r="H228" i="1"/>
  <c r="G228" i="1"/>
  <c r="F228" i="1"/>
  <c r="E227" i="1"/>
  <c r="E226" i="1"/>
  <c r="E225" i="1"/>
  <c r="E224" i="1"/>
  <c r="E223" i="1"/>
  <c r="I222" i="1"/>
  <c r="H222" i="1"/>
  <c r="G222" i="1"/>
  <c r="F222" i="1"/>
  <c r="E221" i="1"/>
  <c r="E220" i="1"/>
  <c r="E219" i="1"/>
  <c r="E218" i="1"/>
  <c r="E217" i="1"/>
  <c r="I216" i="1"/>
  <c r="H216" i="1"/>
  <c r="G216" i="1"/>
  <c r="F216" i="1"/>
  <c r="E215" i="1"/>
  <c r="E214" i="1"/>
  <c r="E213" i="1"/>
  <c r="E212" i="1"/>
  <c r="E211" i="1"/>
  <c r="I210" i="1"/>
  <c r="H210" i="1"/>
  <c r="G210" i="1"/>
  <c r="F210" i="1"/>
  <c r="E209" i="1"/>
  <c r="E208" i="1"/>
  <c r="E207" i="1"/>
  <c r="I206" i="1"/>
  <c r="E206" i="1" s="1"/>
  <c r="I205" i="1"/>
  <c r="E205" i="1" s="1"/>
  <c r="H204" i="1"/>
  <c r="G204" i="1"/>
  <c r="F204" i="1"/>
  <c r="E203" i="1"/>
  <c r="E202" i="1"/>
  <c r="E201" i="1"/>
  <c r="E200" i="1"/>
  <c r="E199" i="1"/>
  <c r="I198" i="1"/>
  <c r="H198" i="1"/>
  <c r="G198" i="1"/>
  <c r="F198" i="1"/>
  <c r="E197" i="1"/>
  <c r="E196" i="1"/>
  <c r="E195" i="1"/>
  <c r="E194" i="1"/>
  <c r="E193" i="1"/>
  <c r="I192" i="1"/>
  <c r="H192" i="1"/>
  <c r="G192" i="1"/>
  <c r="F192" i="1"/>
  <c r="E191" i="1"/>
  <c r="E190" i="1"/>
  <c r="E189" i="1"/>
  <c r="E188" i="1"/>
  <c r="E187" i="1"/>
  <c r="I186" i="1"/>
  <c r="H186" i="1"/>
  <c r="G186" i="1"/>
  <c r="F186" i="1"/>
  <c r="E185" i="1"/>
  <c r="E184" i="1"/>
  <c r="E183" i="1"/>
  <c r="E182" i="1"/>
  <c r="E181" i="1"/>
  <c r="I180" i="1"/>
  <c r="H180" i="1"/>
  <c r="G180" i="1"/>
  <c r="F180" i="1"/>
  <c r="E179" i="1"/>
  <c r="E178" i="1"/>
  <c r="E177" i="1"/>
  <c r="E176" i="1"/>
  <c r="E175" i="1"/>
  <c r="I174" i="1"/>
  <c r="H174" i="1"/>
  <c r="G174" i="1"/>
  <c r="F174" i="1"/>
  <c r="E173" i="1"/>
  <c r="E172" i="1"/>
  <c r="E171" i="1"/>
  <c r="F170" i="1"/>
  <c r="E170" i="1" s="1"/>
  <c r="E169" i="1"/>
  <c r="I168" i="1"/>
  <c r="H168" i="1"/>
  <c r="G168" i="1"/>
  <c r="E167" i="1"/>
  <c r="E166" i="1"/>
  <c r="E165" i="1"/>
  <c r="E164" i="1"/>
  <c r="E163" i="1"/>
  <c r="I162" i="1"/>
  <c r="H162" i="1"/>
  <c r="G162" i="1"/>
  <c r="F162" i="1"/>
  <c r="E161" i="1"/>
  <c r="E160" i="1"/>
  <c r="E159" i="1"/>
  <c r="E158" i="1"/>
  <c r="E157" i="1"/>
  <c r="I156" i="1"/>
  <c r="H156" i="1"/>
  <c r="G156" i="1"/>
  <c r="F156" i="1"/>
  <c r="E153" i="1"/>
  <c r="E152" i="1"/>
  <c r="E151" i="1"/>
  <c r="E150" i="1"/>
  <c r="E149" i="1"/>
  <c r="H148" i="1"/>
  <c r="G148" i="1"/>
  <c r="F148" i="1"/>
  <c r="E147" i="1"/>
  <c r="E146" i="1"/>
  <c r="E145" i="1"/>
  <c r="E144" i="1"/>
  <c r="E143" i="1"/>
  <c r="I142" i="1"/>
  <c r="H142" i="1"/>
  <c r="G142" i="1"/>
  <c r="F142" i="1"/>
  <c r="E141" i="1"/>
  <c r="E140" i="1"/>
  <c r="E139" i="1"/>
  <c r="E138" i="1"/>
  <c r="E137" i="1"/>
  <c r="I136" i="1"/>
  <c r="H136" i="1"/>
  <c r="G136" i="1"/>
  <c r="F136" i="1"/>
  <c r="E135" i="1"/>
  <c r="E134" i="1"/>
  <c r="E133" i="1"/>
  <c r="E132" i="1"/>
  <c r="E131" i="1"/>
  <c r="I130" i="1"/>
  <c r="H130" i="1"/>
  <c r="G130" i="1"/>
  <c r="F130" i="1"/>
  <c r="E125" i="1"/>
  <c r="E124" i="1" s="1"/>
  <c r="I124" i="1"/>
  <c r="H124" i="1"/>
  <c r="G124" i="1"/>
  <c r="F124" i="1"/>
  <c r="E119" i="1"/>
  <c r="E118" i="1" s="1"/>
  <c r="I118" i="1"/>
  <c r="H118" i="1"/>
  <c r="G118" i="1"/>
  <c r="F118" i="1"/>
  <c r="E117" i="1"/>
  <c r="E116" i="1"/>
  <c r="E115" i="1"/>
  <c r="E114" i="1"/>
  <c r="E113" i="1"/>
  <c r="I112" i="1"/>
  <c r="H112" i="1"/>
  <c r="G112" i="1"/>
  <c r="F112" i="1"/>
  <c r="E111" i="1"/>
  <c r="E110" i="1"/>
  <c r="E109" i="1"/>
  <c r="E108" i="1"/>
  <c r="E107" i="1"/>
  <c r="I106" i="1"/>
  <c r="H106" i="1"/>
  <c r="G106" i="1"/>
  <c r="F106" i="1"/>
  <c r="E101" i="1"/>
  <c r="E100" i="1" s="1"/>
  <c r="I100" i="1"/>
  <c r="H100" i="1"/>
  <c r="G100" i="1"/>
  <c r="F100" i="1"/>
  <c r="E95" i="1"/>
  <c r="E94" i="1" s="1"/>
  <c r="I94" i="1"/>
  <c r="H94" i="1"/>
  <c r="G94" i="1"/>
  <c r="F94" i="1"/>
  <c r="E93" i="1"/>
  <c r="E92" i="1"/>
  <c r="E91" i="1"/>
  <c r="E90" i="1"/>
  <c r="E89" i="1"/>
  <c r="I88" i="1"/>
  <c r="H88" i="1"/>
  <c r="G88" i="1"/>
  <c r="F88" i="1"/>
  <c r="E87" i="1"/>
  <c r="E86" i="1"/>
  <c r="E85" i="1"/>
  <c r="E84" i="1"/>
  <c r="E83" i="1"/>
  <c r="I82" i="1"/>
  <c r="H82" i="1"/>
  <c r="G82" i="1"/>
  <c r="F82" i="1"/>
  <c r="E81" i="1"/>
  <c r="E80" i="1"/>
  <c r="E79" i="1"/>
  <c r="E78" i="1"/>
  <c r="E77" i="1"/>
  <c r="I76" i="1"/>
  <c r="H76" i="1"/>
  <c r="G76" i="1"/>
  <c r="F76" i="1"/>
  <c r="E75" i="1"/>
  <c r="E74" i="1"/>
  <c r="E73" i="1"/>
  <c r="E72" i="1"/>
  <c r="E71" i="1"/>
  <c r="I70" i="1"/>
  <c r="H70" i="1"/>
  <c r="G70" i="1"/>
  <c r="F70" i="1"/>
  <c r="E69" i="1"/>
  <c r="E68" i="1"/>
  <c r="E67" i="1"/>
  <c r="E66" i="1"/>
  <c r="E65" i="1"/>
  <c r="I64" i="1"/>
  <c r="H64" i="1"/>
  <c r="G64" i="1"/>
  <c r="F64" i="1"/>
  <c r="I63" i="1"/>
  <c r="I11" i="1" s="1"/>
  <c r="E62" i="1"/>
  <c r="E61" i="1"/>
  <c r="E60" i="1"/>
  <c r="I59" i="1"/>
  <c r="H58" i="1"/>
  <c r="G58" i="1"/>
  <c r="F58" i="1"/>
  <c r="E56" i="1"/>
  <c r="E55" i="1"/>
  <c r="E54" i="1"/>
  <c r="E53" i="1"/>
  <c r="E52" i="1"/>
  <c r="I51" i="1"/>
  <c r="H51" i="1"/>
  <c r="G51" i="1"/>
  <c r="F51" i="1"/>
  <c r="E50" i="1"/>
  <c r="E49" i="1"/>
  <c r="E48" i="1"/>
  <c r="E47" i="1"/>
  <c r="E46" i="1"/>
  <c r="I45" i="1"/>
  <c r="H45" i="1"/>
  <c r="G45" i="1"/>
  <c r="F45" i="1"/>
  <c r="E44" i="1"/>
  <c r="E43" i="1"/>
  <c r="E42" i="1"/>
  <c r="E41" i="1"/>
  <c r="E40" i="1"/>
  <c r="I39" i="1"/>
  <c r="H39" i="1"/>
  <c r="G39" i="1"/>
  <c r="F39" i="1"/>
  <c r="E37" i="1"/>
  <c r="E36" i="1"/>
  <c r="E35" i="1"/>
  <c r="E34" i="1"/>
  <c r="E33" i="1"/>
  <c r="I32" i="1"/>
  <c r="H32" i="1"/>
  <c r="G32" i="1"/>
  <c r="F32" i="1"/>
  <c r="E31" i="1"/>
  <c r="E30" i="1"/>
  <c r="E29" i="1"/>
  <c r="E28" i="1"/>
  <c r="E27" i="1"/>
  <c r="I26" i="1"/>
  <c r="H26" i="1"/>
  <c r="G26" i="1"/>
  <c r="F26" i="1"/>
  <c r="E25" i="1"/>
  <c r="E24" i="1"/>
  <c r="E23" i="1"/>
  <c r="E22" i="1"/>
  <c r="E21" i="1"/>
  <c r="I20" i="1"/>
  <c r="H20" i="1"/>
  <c r="G20" i="1"/>
  <c r="F20" i="1"/>
  <c r="I17" i="1"/>
  <c r="H17" i="1"/>
  <c r="G17" i="1"/>
  <c r="F17" i="1"/>
  <c r="I16" i="1"/>
  <c r="H16" i="1"/>
  <c r="G16" i="1"/>
  <c r="F16" i="1"/>
  <c r="I15" i="1"/>
  <c r="H15" i="1"/>
  <c r="G15" i="1"/>
  <c r="F15" i="1"/>
  <c r="H14" i="1"/>
  <c r="G14" i="1"/>
  <c r="H13" i="1"/>
  <c r="G13" i="1"/>
  <c r="F13" i="1"/>
  <c r="H11" i="1"/>
  <c r="G11" i="1"/>
  <c r="F11" i="1"/>
  <c r="I10" i="1"/>
  <c r="H10" i="1"/>
  <c r="G10" i="1"/>
  <c r="F10" i="1"/>
  <c r="I9" i="1"/>
  <c r="H9" i="1"/>
  <c r="G9" i="1"/>
  <c r="F9" i="1"/>
  <c r="H8" i="1"/>
  <c r="G8" i="1"/>
  <c r="H7" i="1"/>
  <c r="G7" i="1"/>
  <c r="F7" i="1"/>
  <c r="I7" i="1" l="1"/>
  <c r="E174" i="1"/>
  <c r="E198" i="1"/>
  <c r="E168" i="1"/>
  <c r="G6" i="1"/>
  <c r="E20" i="1"/>
  <c r="I58" i="1"/>
  <c r="E276" i="1"/>
  <c r="E362" i="1"/>
  <c r="E130" i="1"/>
  <c r="E240" i="1"/>
  <c r="E331" i="1"/>
  <c r="E386" i="1"/>
  <c r="E392" i="1"/>
  <c r="H6" i="1"/>
  <c r="E9" i="1"/>
  <c r="E10" i="1"/>
  <c r="G12" i="1"/>
  <c r="E15" i="1"/>
  <c r="E16" i="1"/>
  <c r="E64" i="1"/>
  <c r="E70" i="1"/>
  <c r="E76" i="1"/>
  <c r="E246" i="1"/>
  <c r="E252" i="1"/>
  <c r="E270" i="1"/>
  <c r="E294" i="1"/>
  <c r="E380" i="1"/>
  <c r="E398" i="1"/>
  <c r="H12" i="1"/>
  <c r="E313" i="1"/>
  <c r="E356" i="1"/>
  <c r="E423" i="1"/>
  <c r="E112" i="1"/>
  <c r="E17" i="1"/>
  <c r="E162" i="1"/>
  <c r="E210" i="1"/>
  <c r="E216" i="1"/>
  <c r="E234" i="1"/>
  <c r="E319" i="1"/>
  <c r="E350" i="1"/>
  <c r="E411" i="1"/>
  <c r="E417" i="1"/>
  <c r="E26" i="1"/>
  <c r="E32" i="1"/>
  <c r="E156" i="1"/>
  <c r="E51" i="1"/>
  <c r="E11" i="1"/>
  <c r="E148" i="1"/>
  <c r="F168" i="1"/>
  <c r="E192" i="1"/>
  <c r="E222" i="1"/>
  <c r="E288" i="1"/>
  <c r="E307" i="1"/>
  <c r="E325" i="1"/>
  <c r="E343" i="1"/>
  <c r="E374" i="1"/>
  <c r="E404" i="1"/>
  <c r="E45" i="1"/>
  <c r="E88" i="1"/>
  <c r="E142" i="1"/>
  <c r="E186" i="1"/>
  <c r="E228" i="1"/>
  <c r="E264" i="1"/>
  <c r="E282" i="1"/>
  <c r="E368" i="1"/>
  <c r="E7" i="1"/>
  <c r="F8" i="1"/>
  <c r="F6" i="1" s="1"/>
  <c r="E39" i="1"/>
  <c r="E82" i="1"/>
  <c r="E106" i="1"/>
  <c r="E136" i="1"/>
  <c r="E180" i="1"/>
  <c r="E258" i="1"/>
  <c r="E301" i="1"/>
  <c r="E337" i="1"/>
  <c r="I431" i="1"/>
  <c r="E431" i="1"/>
  <c r="E204" i="1"/>
  <c r="E63" i="1"/>
  <c r="I8" i="1"/>
  <c r="I6" i="1" s="1"/>
  <c r="I204" i="1"/>
  <c r="I14" i="1"/>
  <c r="F14" i="1"/>
  <c r="F12" i="1" s="1"/>
  <c r="E59" i="1"/>
  <c r="I13" i="1"/>
  <c r="E58" i="1" l="1"/>
  <c r="I12" i="1"/>
  <c r="E12" i="1" s="1"/>
  <c r="E8" i="1"/>
  <c r="E6" i="1" s="1"/>
  <c r="E13" i="1"/>
  <c r="E14" i="1"/>
</calcChain>
</file>

<file path=xl/sharedStrings.xml><?xml version="1.0" encoding="utf-8"?>
<sst xmlns="http://schemas.openxmlformats.org/spreadsheetml/2006/main" count="551" uniqueCount="348">
  <si>
    <t>№ п/п</t>
  </si>
  <si>
    <t>Наименование мероприятия</t>
  </si>
  <si>
    <t>Планируемый период выполнения мероприятия</t>
  </si>
  <si>
    <t>Планируемые объемы и источники финансирования (тыс. руб.)</t>
  </si>
  <si>
    <t>Ответственный за результат от реализации мероприятия</t>
  </si>
  <si>
    <t>ИОГВ МО, координирующий реализацию мероприятия</t>
  </si>
  <si>
    <t>Участники реализации мероприятия и предполагаемые механизмы его реализации</t>
  </si>
  <si>
    <t>По годам</t>
  </si>
  <si>
    <t>Всего</t>
  </si>
  <si>
    <t>ОБ</t>
  </si>
  <si>
    <t>ФБ</t>
  </si>
  <si>
    <t>МБ</t>
  </si>
  <si>
    <t>ВБС</t>
  </si>
  <si>
    <r>
      <rPr>
        <b/>
        <sz val="8"/>
        <color indexed="8"/>
        <rFont val="Arial"/>
        <family val="2"/>
        <charset val="204"/>
      </rPr>
      <t xml:space="preserve">ИТОГО ПО ПРОГРАММЕ 
</t>
    </r>
    <r>
      <rPr>
        <sz val="8"/>
        <color indexed="8"/>
        <rFont val="Arial"/>
        <family val="2"/>
        <charset val="204"/>
      </rPr>
      <t/>
    </r>
  </si>
  <si>
    <t>2021-2025</t>
  </si>
  <si>
    <t>-</t>
  </si>
  <si>
    <r>
      <t xml:space="preserve">ИТОГО ПО ПРОГРАММЕ 
</t>
    </r>
    <r>
      <rPr>
        <sz val="8"/>
        <color indexed="8"/>
        <rFont val="Arial"/>
        <family val="2"/>
        <charset val="204"/>
      </rPr>
      <t>(без учета туркластера "Валла-Тунтури")</t>
    </r>
    <r>
      <rPr>
        <b/>
        <sz val="8"/>
        <color indexed="8"/>
        <rFont val="Arial"/>
        <family val="2"/>
        <charset val="204"/>
      </rPr>
      <t xml:space="preserve"> </t>
    </r>
  </si>
  <si>
    <t>А</t>
  </si>
  <si>
    <t>Мероприятия по развитию новой экономики</t>
  </si>
  <si>
    <t>1</t>
  </si>
  <si>
    <t>Развитие промышленных предприятий</t>
  </si>
  <si>
    <t>1.1.</t>
  </si>
  <si>
    <t>Строительство завода по производству абразивных материалов</t>
  </si>
  <si>
    <t>2021-2022</t>
  </si>
  <si>
    <t>ООО "Мурманский абразивный завод"</t>
  </si>
  <si>
    <t xml:space="preserve">Министерство развития Арктики и экономики
Мурманской области </t>
  </si>
  <si>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"УК "Столица Арктики": сопровождение проекта как резидента АЗРФ)</t>
  </si>
  <si>
    <t>1.2.</t>
  </si>
  <si>
    <t>Предприятие по смешиванию, фасовке и упаковке синтетических смол и двухкомпонентного полиэфирного состава в ампулах для механизированного крепления</t>
  </si>
  <si>
    <t>2021-2023</t>
  </si>
  <si>
    <t xml:space="preserve">всего </t>
  </si>
  <si>
    <t>ООО "ДСИ Техно"</t>
  </si>
  <si>
    <t>Министерство развития Арктики и экономики Мурманской области</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</si>
  <si>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"УК "Столица Арктики": сопровождение проекта как резидента АЗРФ</t>
  </si>
  <si>
    <t>1.3.</t>
  </si>
  <si>
    <t>Создание экозавода по переработке вторичных пластиковых материалов</t>
  </si>
  <si>
    <t>Предприниматель В. Матвеенко</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</si>
  <si>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"УК "Столица Арктики": сопровождение проекта как резидента АЗРФ</t>
  </si>
  <si>
    <t>2</t>
  </si>
  <si>
    <t>Развитие сельского хозяйства и аквакультуры</t>
  </si>
  <si>
    <t>2.1.</t>
  </si>
  <si>
    <t>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</si>
  <si>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</si>
  <si>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ООО "Русский Лосось"</t>
  </si>
  <si>
    <t>Министерство природных ресурсов, экологии и рыбного хозяйства Мурманской области</t>
  </si>
  <si>
    <t>* ООО "Русский лосось": реализация проекта в соответствии с бизнес-планом.
* ООО "УК "Столица Арктики": сопровождение проекта как резидента АЗРФ</t>
  </si>
  <si>
    <t>2.2.</t>
  </si>
  <si>
    <t>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t>
  </si>
  <si>
    <t>2021-2024</t>
  </si>
  <si>
    <t>* Построен рыболовный (смолтовый) завод для выращивания посадочного материала атлантического лосося.
* Создано 19 новых рабочих мест в 2024 г.</t>
  </si>
  <si>
    <t>2.3.</t>
  </si>
  <si>
    <t>Создание форелевого хозяйства</t>
  </si>
  <si>
    <t xml:space="preserve">
ООО "ФишФарм"</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</si>
  <si>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"УК "Столица Арктики":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</si>
  <si>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3</t>
  </si>
  <si>
    <t>Развитие туризма и сферы услуг</t>
  </si>
  <si>
    <t>3.1.</t>
  </si>
  <si>
    <t xml:space="preserve">
Туристический кластер "Валла-Тунтури"</t>
  </si>
  <si>
    <t>2021-2026</t>
  </si>
  <si>
    <t xml:space="preserve">
ООО "Валла-Тунтури"</t>
  </si>
  <si>
    <t xml:space="preserve"> 
Комитет по туризму Мурманской области, Министерство развития Арктики  экономики Мурманской области </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</si>
  <si>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</si>
  <si>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3.2.</t>
  </si>
  <si>
    <t>Создание Парка активного отдыха и экстремальных видов спорта в пгт Никель</t>
  </si>
  <si>
    <t xml:space="preserve"> АНО "Центр социальных проектов "Вторая школа"</t>
  </si>
  <si>
    <t xml:space="preserve"> 
Комитет по туризму Мурманской области, Министерство развития Арктики и экономики
Мурманской области </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</si>
  <si>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</si>
  <si>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3.3.</t>
  </si>
  <si>
    <t>Создание торгово-пешеходной зоны в пгт Никель</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</si>
  <si>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</si>
  <si>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3.4.</t>
  </si>
  <si>
    <t>Открытие фронт-офиса АНО "Туристский центр Мурманской области"</t>
  </si>
  <si>
    <t>Комитет по туризму Мурманской области</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</si>
  <si>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</si>
  <si>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3.5.</t>
  </si>
  <si>
    <t>Строительство гостиничного комплекса "Полярия"</t>
  </si>
  <si>
    <t xml:space="preserve">
ООО "Полярия"</t>
  </si>
  <si>
    <t xml:space="preserve"> 
Комитет по туризму Мурманской области </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</si>
  <si>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"УК "Столица Арктики": сопровождение проекта как резидента АЗРФ</t>
  </si>
  <si>
    <t>3.6.</t>
  </si>
  <si>
    <t xml:space="preserve">
"Строительство объекта придорожного сервиса - многофункциональной заправки "Atlas"</t>
  </si>
  <si>
    <t xml:space="preserve">
ООО "Ивекта Групп"</t>
  </si>
  <si>
    <t xml:space="preserve">Комитет по туризму Мурманской области </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</si>
  <si>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"УК "Столица Арктики": сопровождение проекта как резидента АЗРФ</t>
  </si>
  <si>
    <t>3.7.</t>
  </si>
  <si>
    <t>Строительство экотурбазы</t>
  </si>
  <si>
    <t xml:space="preserve">
ООО "Золото Арктики"</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</si>
  <si>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"УК "Столица Арктики": сопровождение проекта как резидента АЗРФ</t>
  </si>
  <si>
    <t>3.8.</t>
  </si>
  <si>
    <t>Реализация проекта кафе на колесах</t>
  </si>
  <si>
    <t>Предприниматель И. Ташова</t>
  </si>
  <si>
    <t xml:space="preserve">Министерство развития Арктики  экономики Мурманской области </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</si>
  <si>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</si>
  <si>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3.9.</t>
  </si>
  <si>
    <t>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t>
  </si>
  <si>
    <t>2022-2023</t>
  </si>
  <si>
    <t xml:space="preserve">• Вместимость музея – не менее 1000 единиц хранения.
• Пропускная способность музея – определить проектом в зависисмости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</si>
  <si>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 xml:space="preserve"> * Комитет по туризму МО в части поиска источника финансировапния разработки ПСД.
* Администрация Печенгского муниципального округа совмстно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Муранской области в части поиска инвестора и сопровождении реализации проекта</t>
  </si>
  <si>
    <t>3.10.</t>
  </si>
  <si>
    <t>Разработка концепции "Плавильный цех - новое городское пространство"</t>
  </si>
  <si>
    <t xml:space="preserve">• Центр досуга, промышленного туризма </t>
  </si>
  <si>
    <t xml:space="preserve"> * Комитет по туризму МО совместно с АО Корпорация развития Мурманской области  и ПАО ГМК "Норильский Никель"ПАО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Муранской области в части поиска инвестора и сопровождении реализации проекта</t>
  </si>
  <si>
    <t>3.11.</t>
  </si>
  <si>
    <t>Создание пекарни-кондитерской BROD</t>
  </si>
  <si>
    <t xml:space="preserve">
ИП Радкевич З.Б.</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</si>
  <si>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</si>
  <si>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3.12.</t>
  </si>
  <si>
    <t>Реализация проекта "Еда на колесах"</t>
  </si>
  <si>
    <t>Предприниматель А. Чернышев</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</si>
  <si>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</si>
  <si>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3.13.</t>
  </si>
  <si>
    <t>База отдыха "Студеный берег"</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</si>
  <si>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</si>
  <si>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ООО "Студеный берег"</t>
  </si>
  <si>
    <t xml:space="preserve">Комитет по туризму Мурманской области, Министерство развития Арктики и экономики Мурманской области </t>
  </si>
  <si>
    <t>* В. Таран: реализация проекта в соответствии с бизнес-планом.
* ООО "УК "Столица Арктики": сопровождение проекта как резидента АЗРФ</t>
  </si>
  <si>
    <t>3.14.</t>
  </si>
  <si>
    <t>Создание базы отдыха "Гольфстрим" в Печенгском округе. Локальная часть. Строительство административного здания</t>
  </si>
  <si>
    <t>ООО "Гольфстрим51"</t>
  </si>
  <si>
    <t>Комитет по туризму Мурманской области,
Министерство развития Арктики и экономики Мурманской области</t>
  </si>
  <si>
    <t>* С. Васюткин: реализация проекта в соответствии с бизнес-планом
* ООО "УК "Столица Арктики": сопровождение проекта как резидента АЗРФ</t>
  </si>
  <si>
    <t>3.15.</t>
  </si>
  <si>
    <t>Арт-резиденция "БаренцДом"</t>
  </si>
  <si>
    <t>ООО "БаренцДом"</t>
  </si>
  <si>
    <t>* А. Кременец: реализация проекта в соответствии с бизнес-планом.
* ООО "УК "Столица Арктики": сопровождение проекта как резидента АЗРФ</t>
  </si>
  <si>
    <t>3.16.</t>
  </si>
  <si>
    <t>Строительство туристического комплекса в Печенгском округе</t>
  </si>
  <si>
    <t>2022-2026</t>
  </si>
  <si>
    <t>ООО "Северная усадьба рыбака"</t>
  </si>
  <si>
    <t>* С. Хретин: реализация проекта в соответствии с бизнес-планом.
* ООО "УК "Столица Арктики": сопровождение проекта как резидента АЗРФ</t>
  </si>
  <si>
    <t>B</t>
  </si>
  <si>
    <t>Мероприятия по развитию инфраструктуры и городской среды</t>
  </si>
  <si>
    <t>4</t>
  </si>
  <si>
    <t>Развитие социальной сферы</t>
  </si>
  <si>
    <t>4.1.</t>
  </si>
  <si>
    <t>Разработка программы  развития системы здравоохранения Печенгского муниципального округа</t>
  </si>
  <si>
    <t>ПАО ГМК "Норильский Никель"</t>
  </si>
  <si>
    <t>Министерство здравоохранения Мурманской области</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</si>
  <si>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</si>
  <si>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4.2.</t>
  </si>
  <si>
    <t>Закупка медицинского оборудования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</si>
  <si>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</si>
  <si>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4.3.</t>
  </si>
  <si>
    <t>Капитальный ремонт поликлиники в г. Заполярном</t>
  </si>
  <si>
    <t>Министерство строительства Мурманской области</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</si>
  <si>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</si>
  <si>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4.4.</t>
  </si>
  <si>
    <t>Строительство модульного фельдшерско-акушерского пункта в поселке Корзуново</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</si>
  <si>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</si>
  <si>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4.5.</t>
  </si>
  <si>
    <t>Строительство модульного фельдшерско-акушерского пункта в населенном пункте Лиинахамари</t>
  </si>
  <si>
    <t>4.6.</t>
  </si>
  <si>
    <t>Строительство модульной амбулатории  в поселке городского типа Печенга</t>
  </si>
  <si>
    <t>4.7.</t>
  </si>
  <si>
    <t>Строительство модульного фельдшерско-акушерского пункта в населенном пункте Раякоски</t>
  </si>
  <si>
    <t>4.8.</t>
  </si>
  <si>
    <t>Строительство модульного фельдшерско-акушерского пункта в населенном пункте Спутник</t>
  </si>
  <si>
    <t>4.9.</t>
  </si>
  <si>
    <t>Модернизация школ и реализация программ поддержки образования</t>
  </si>
  <si>
    <t xml:space="preserve">
Администрация Печенгского муниципального округа</t>
  </si>
  <si>
    <t>Министерство образования и науки Мурманской области</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</si>
  <si>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</si>
  <si>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4.10.</t>
  </si>
  <si>
    <t>Развитие Печенгского политехнического техникума в пгт Никель</t>
  </si>
  <si>
    <t xml:space="preserve">ГАПОУ МО "Печенгский политехнический техникум"
</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</si>
  <si>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</si>
  <si>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4.11.</t>
  </si>
  <si>
    <t>Реконструкция Дворца культуры "Восход" в пгт Никель</t>
  </si>
  <si>
    <t xml:space="preserve">
2021-2023</t>
  </si>
  <si>
    <t>Администрация Печенгского муниципального округа</t>
  </si>
  <si>
    <t>*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</si>
  <si>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4.12.</t>
  </si>
  <si>
    <t>Реконструкция Дворца культуры "Октябрь" в г. Заполярном</t>
  </si>
  <si>
    <t>2022-2024</t>
  </si>
  <si>
    <r>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t>
    </r>
    <r>
      <rPr>
        <sz val="8"/>
        <color indexed="10"/>
        <rFont val="Arial"/>
        <family val="2"/>
        <charset val="204"/>
      </rPr>
      <t xml:space="preserve"> </t>
    </r>
    <r>
      <rPr>
        <sz val="8"/>
        <rFont val="Arial"/>
        <family val="2"/>
        <charset val="204"/>
      </rPr>
      <t>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r>
  </si>
  <si>
    <t>4.13.</t>
  </si>
  <si>
    <t>Капитальный ремонт библиотеки и детской школы искусств в п. Спутник</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</si>
  <si>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</si>
  <si>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4.14.</t>
  </si>
  <si>
    <t>Ремонт помещений сельской библиотеки- филиала № 6 МБКПУ "Печенгское МБО" в с.п. Корзуново</t>
  </si>
  <si>
    <t>Министерство культуры Мурманской области</t>
  </si>
  <si>
    <t>* Администрация Печенгского муниципального округа
* Министерство культуры Мурманской области</t>
  </si>
  <si>
    <t>4.15.</t>
  </si>
  <si>
    <t>Ремонт помещений МБУК "Дворец культуры "Восход" (сельского клуба в п. Раякоски)</t>
  </si>
  <si>
    <t>4.16.</t>
  </si>
  <si>
    <t xml:space="preserve">Выполнение ремонтных работ 1 этажа в МБУ ДО "Детская художественная кола № 1" в н.п. Никель </t>
  </si>
  <si>
    <t>4.17.</t>
  </si>
  <si>
    <t xml:space="preserve">Выполнение ремонтных работ  МБУ ДО "Детская музыкальная школа № 2" в г.п. Заполярный (ремонт центрального крыльца, фасада) </t>
  </si>
  <si>
    <t>4.18.</t>
  </si>
  <si>
    <t xml:space="preserve">Выполнение ремонтных работ МБУ ДО «Детская художественная школа
№ 2» г.п. Заполярный </t>
  </si>
  <si>
    <t>4.19.</t>
  </si>
  <si>
    <t xml:space="preserve">Выполнение работ по утеплению чердачного помещения МБУДО
«Детская музыкальная школа № 1» п. Никель </t>
  </si>
  <si>
    <t>4.20.</t>
  </si>
  <si>
    <t>Приобретение музыкальных инструментов в МБУДО «Детская
музыкальная школа № 3» в п. Спутник, МБУДО «ДМШ № 1» в п. Никель,
МБУДО «ДМШ № 2» в г.п. Заполярный</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</si>
  <si>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</si>
  <si>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4.21.</t>
  </si>
  <si>
    <t>Строительство спортивного комплекса для размещения ДЮСШ в пгт Никель</t>
  </si>
  <si>
    <t>2023-2025</t>
  </si>
  <si>
    <t>Министерство спорта 
Мурманской области</t>
  </si>
  <si>
    <t>* ПАО ГМК "Норильский Никель": 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</si>
  <si>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4.22.</t>
  </si>
  <si>
    <t>Капитальный ремонт лыжной трассы в г. Заполярном</t>
  </si>
  <si>
    <t>Министерство строительства
Мурманской области</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</si>
  <si>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</si>
  <si>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4.23.</t>
  </si>
  <si>
    <t>Реконструкция спортивного комплекса Строитель в г. Заполярном</t>
  </si>
  <si>
    <t>2024-2025</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</si>
  <si>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</si>
  <si>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4.24.</t>
  </si>
  <si>
    <t>Капитальный ремонт Спортивного центра в п. Спутник</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</si>
  <si>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</si>
  <si>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5</t>
  </si>
  <si>
    <t>Модернизация жилья и инженерной инфраструктуры</t>
  </si>
  <si>
    <t>5.1.</t>
  </si>
  <si>
    <t>Разработка программы реализации мастер-плана пгт Никель в части модернизации жилой застройки</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</si>
  <si>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</si>
  <si>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5.2.</t>
  </si>
  <si>
    <t>Разработка программы реализации мастер-плана г. Заполярного в части модернизации жилой застройки</t>
  </si>
  <si>
    <t>2023-2024</t>
  </si>
  <si>
    <t>5.3.</t>
  </si>
  <si>
    <t>Снос аварийных зданий в пгт Никель и г. Заполярном</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</si>
  <si>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</si>
  <si>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t>5.4.</t>
  </si>
  <si>
    <r>
      <t>Капитальный ремонт домов в поселке Спутник, пгт Печенга, поселке 19 км</t>
    </r>
    <r>
      <rPr>
        <i/>
        <sz val="7"/>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</si>
  <si>
    <t>5.5.</t>
  </si>
  <si>
    <r>
      <t xml:space="preserve">
Капитальный ремонт домов в поселке Спутник, пгт Печенга, поселке 19 км </t>
    </r>
    <r>
      <rPr>
        <i/>
        <sz val="7"/>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</si>
  <si>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</si>
  <si>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5.6.</t>
  </si>
  <si>
    <t>Реконструкция системы теплоснабжения пгт Никель</t>
  </si>
  <si>
    <t>2022-2025</t>
  </si>
  <si>
    <t xml:space="preserve"> Министерство энергетики и жилищно-коммунального хозяйства Мурманской области</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</si>
  <si>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</si>
  <si>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5.7.</t>
  </si>
  <si>
    <t>Реконструкция системы водоснабжения пгт Никель</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</si>
  <si>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</si>
  <si>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5.8.</t>
  </si>
  <si>
    <t>Реконструкция канализационных очистных сооружений пгт Никель и г. Заполярного</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</si>
  <si>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</si>
  <si>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6</t>
  </si>
  <si>
    <t>Развитие городской среды</t>
  </si>
  <si>
    <t>6.1.</t>
  </si>
  <si>
    <t>Благоустройство Фестивальной площади в пгт Никель</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</si>
  <si>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</si>
  <si>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6.2.</t>
  </si>
  <si>
    <t>Благоустройство общественной территории пл. Ленина в пгт Никель</t>
  </si>
  <si>
    <t>Министерство градостроитель-ства и благоустройства Мурманской области</t>
  </si>
  <si>
    <t>Министерство градостроительства и благоустройства Мурманской области</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</si>
  <si>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</si>
  <si>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6.3.</t>
  </si>
  <si>
    <t xml:space="preserve">Благоустройство Центрального парка в пгт  Никель
</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</si>
  <si>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</si>
  <si>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6.4.</t>
  </si>
  <si>
    <t>Благоустройство высвободившейся после сноса аварийных домов территории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</si>
  <si>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</si>
  <si>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6.5.</t>
  </si>
  <si>
    <t>Благоустройство "Тропы здоровья" в г. Заполярном</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</si>
  <si>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</si>
  <si>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6.6.</t>
  </si>
  <si>
    <t>Благоустройство Центральной площади в г. Заполярном</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</si>
  <si>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</si>
  <si>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6.7.</t>
  </si>
  <si>
    <t>Благоустройство общественной территории сквера по ул. Ленина в г. Заполярном</t>
  </si>
  <si>
    <t>6.8.</t>
  </si>
  <si>
    <t xml:space="preserve">Благоустройство дворовых территорий </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</si>
  <si>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</si>
  <si>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6.9.</t>
  </si>
  <si>
    <t>Организация двух общественных уличных пространств в пгт Никель (парк "Победы" по ул. Бредова и Детский парк по ул. Мира)</t>
  </si>
  <si>
    <t>6.10.</t>
  </si>
  <si>
    <t>Развитие событийной программы</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</si>
  <si>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</si>
  <si>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7</t>
  </si>
  <si>
    <t>Развитие институтов и международное сотрудничество</t>
  </si>
  <si>
    <t>7.1.</t>
  </si>
  <si>
    <t>Развитие Центра социальных проектов "Вторая школа" в пгт Никель</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</si>
  <si>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</si>
  <si>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</si>
  <si>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Проведение Дней российско-норвежского приграничного сотрудничества</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</si>
  <si>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</si>
  <si>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7.3.</t>
  </si>
  <si>
    <t>Регулярное автобусное сообщение по маршруту: Мурманск-Киркенес-Мурманск</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</si>
  <si>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</si>
  <si>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</si>
  <si>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</si>
  <si>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финансирование 2021</t>
  </si>
  <si>
    <t xml:space="preserve"> </t>
  </si>
  <si>
    <r>
      <t xml:space="preserve">• Построен завод по производству шлаков гранулированных с выводом продукции на европейский рынок.
• Создано рабочих мест к 2025 г.: до 10                                                                                                                                    </t>
    </r>
    <r>
      <rPr>
        <b/>
        <sz val="8"/>
        <rFont val="Arial"/>
        <family val="2"/>
        <charset val="204"/>
      </rPr>
      <t>По состоянию на 01.07.2022 ведется дополнительная работа по поиску альтернативных векторов развития.
Справочно: Инвестиции по проекту в рамках АЗРФ (в 2021 г.) - 54 333 тыс.руб. В 2021 г. фактические инвестиции составили 4596,37 тыс.руб. Создано 5 раб.мест.</t>
    </r>
  </si>
  <si>
    <r>
      <t xml:space="preserve">*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                                                                                                                             </t>
    </r>
    <r>
      <rPr>
        <b/>
        <sz val="8"/>
        <rFont val="Arial"/>
        <family val="2"/>
        <charset val="204"/>
      </rPr>
      <t>По состоянию на 01.07.2022 продолжается разработка проектно-сметной документации.</t>
    </r>
  </si>
  <si>
    <r>
      <t xml:space="preserve">•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                                                                                                                                     </t>
    </r>
    <r>
      <rPr>
        <b/>
        <sz val="8"/>
        <rFont val="Arial"/>
        <family val="2"/>
        <charset val="204"/>
      </rPr>
      <t xml:space="preserve">По состоянию на 01.07.2022 - продолжается поиск заказчиков. 
</t>
    </r>
  </si>
  <si>
    <r>
      <t xml:space="preserve">•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                                                                                                                                    </t>
    </r>
    <r>
      <rPr>
        <b/>
        <sz val="8"/>
        <rFont val="Arial"/>
        <family val="2"/>
        <charset val="204"/>
      </rPr>
      <t>По состоянию на 01.07.2022 - помещение для нужд предоставлено, на объекте монтажные работы близятся к завершению, зарыбление назначено на 02.07.2022</t>
    </r>
    <r>
      <rPr>
        <sz val="8"/>
        <rFont val="Arial"/>
        <family val="2"/>
        <charset val="204"/>
      </rPr>
      <t xml:space="preserve"> </t>
    </r>
    <r>
      <rPr>
        <b/>
        <sz val="8"/>
        <rFont val="Arial"/>
        <family val="2"/>
        <charset val="204"/>
      </rPr>
      <t>, также получено согласование ЗУ,  реализация проекта проходит в соответствии с планом-графиком</t>
    </r>
  </si>
  <si>
    <r>
      <t xml:space="preserve">*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                                  </t>
    </r>
    <r>
      <rPr>
        <b/>
        <sz val="8"/>
        <rFont val="Arial"/>
        <family val="2"/>
        <charset val="204"/>
      </rPr>
      <t>По состоянию на 01.07.2022: сумма фактических инвестиций в проект составила 1 117 млн руб. и создано 8 рабочих мест. Резидент готовит документы на заключение Дополнительного соглашения №3 с учетом увеличения срока реализации проекта и увеличением количества земельных участков.</t>
    </r>
    <r>
      <rPr>
        <sz val="8"/>
        <rFont val="Arial"/>
        <family val="2"/>
        <charset val="204"/>
      </rPr>
      <t xml:space="preserve">                                                                                        
</t>
    </r>
    <r>
      <rPr>
        <b/>
        <sz val="8"/>
        <rFont val="Arial"/>
        <family val="2"/>
        <charset val="204"/>
      </rPr>
      <t>На 01.07 Инвестором оформлено 24 земельных участка из 29 заявленных в Доп соглашении. необходимо получение статуса туристического кластера в рамках федеральной целевой программы «Развитие внутреннего и въездного туризма в Российской Федерации (2019-2025 годы), включая мероприятия по подаче заявки от региона. Существует потребность в транспортной инфраструктуре проекта –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Возможный вариант: подача заявки на федеральную инфраструктурную субсидию региону; регион выступит заказчиком на строительство дороги. Электроснабжение проекта возможно по 2 вариантам. Предварительная оценка стоимости составляет 8,9 млрд. руб. Необходимость определения источников государственного финансирования обеспечивающей и сопутствующей транспортной и инженерной инфраструктуры – предлагается применять инструменты поддержки резидентов АЗРФ и государственных подпрограмм, применимых для поддержки реализации масштабных туристских проектов. Требуется поддержка от региональной власти в части подачи заявки в Минстрой РФ и Туризм РФ, вопрос будет вынесен на обсуждение с А.В. Чибисом в ходе предстоящей встречи. В рабочем порядке вся необходимая документация по энергоснабжению будет направлена в адрес Минэнерго МО.</t>
    </r>
    <r>
      <rPr>
        <sz val="8"/>
        <rFont val="Arial"/>
        <family val="2"/>
        <charset val="204"/>
      </rPr>
      <t xml:space="preserve">     </t>
    </r>
  </si>
  <si>
    <r>
      <t xml:space="preserve">•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                                                                                                                                                          </t>
    </r>
    <r>
      <rPr>
        <b/>
        <sz val="8"/>
        <rFont val="Arial"/>
        <family val="2"/>
        <charset val="204"/>
      </rPr>
      <t>На 01.07.2022 - дорабатывается технико-экономическое обоснование Приключенческого курорта.</t>
    </r>
  </si>
  <si>
    <r>
      <t xml:space="preserve">•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                                                                                                     </t>
    </r>
    <r>
      <rPr>
        <b/>
        <sz val="8"/>
        <rFont val="Arial"/>
        <family val="2"/>
        <charset val="204"/>
      </rPr>
      <t xml:space="preserve">По состоянию на 01.07.2022 - ведется работа по подготовке конкурсной документации для получения софинансирования из областного бюджета в 2023 году.                                                                                                                                     КОРПОРАЦИЯ РАЗВИТИЯ: Отчет об исполнении на 01.07.2022:
В декабре Минград МО предложил Администрации ПМО провести отбор территорий для предоставления федеральной поддержки проектов благоустройства. 
На 01.01.2022 - для целей реализации проекта определена ул. Бабикова. Ведется проработка варианта реализации проекта на основе ГЧП. 
Администрация Печенгского муниципального округа 28.02.2022 направила в Минград МО два варианта архитектурной концепции проекта для участия в рейтинговом голосовании по отбору территорий, благоустройство которых планируется в 2023 году. 
В мае 2022 года администрация Печенгского муниципального округа разместила информацию о проекте на портале "Госуслуги" для участия в рейтинговом голосовании по отбору территорий, благоустройство которых планируется в 2023 году.В июне 2022 года опубликованы результаты рейтингового голосования по отбору территорий, благоустройство которых планируется в 2023 год. По результатам голосования победителем является дизайн-проект торгово-пешеходной улицы в Никеле, набравший 2101 голос.  </t>
    </r>
  </si>
  <si>
    <r>
      <t xml:space="preserve">• Отремонтировано помещение площадью 30 кв.м по адресу: ул. Сидоровича, 4.
• Организованы информационные услуги для туристов.
• Создано рабочих мест к 2025 г.: до 5                                                                                                                                      </t>
    </r>
    <r>
      <rPr>
        <b/>
        <sz val="8"/>
        <rFont val="Arial"/>
        <family val="2"/>
        <charset val="204"/>
      </rPr>
      <t>По состоянию на 01.07.2022 - строительные работы продолжаются, строительство входной группы, благоустройство прилегающей территории</t>
    </r>
  </si>
  <si>
    <r>
      <t xml:space="preserve">•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                                                                                                                                     </t>
    </r>
    <r>
      <rPr>
        <b/>
        <sz val="8"/>
        <rFont val="Arial"/>
        <family val="2"/>
        <charset val="204"/>
      </rPr>
      <t>По состоянию на 01.07.2022 - начаты строительные работы, выкопан котлован, планируется заливка фундамента.</t>
    </r>
  </si>
  <si>
    <r>
      <t xml:space="preserve">•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                                                                                                                                     </t>
    </r>
    <r>
      <rPr>
        <b/>
        <sz val="8"/>
        <rFont val="Arial"/>
        <family val="2"/>
        <charset val="204"/>
      </rPr>
      <t>По состоянию на 01.07.2022 - завершаются отделочные работы, благоустраивается прилегающая территория, завозится мебель и оборудование. Планируется к открытию после 20-х чисел июля.</t>
    </r>
    <r>
      <rPr>
        <sz val="8"/>
        <rFont val="Arial"/>
        <family val="2"/>
        <charset val="204"/>
      </rPr>
      <t xml:space="preserve"> Отчет КОРПОРАЦИИ РАЗВИТИЯ: На 01.07.2022
1. 02.06 осуществлено тех присоединение сетей водоснабжения 
2. 27.06 завершена установка оптоволоконной линии и подключение интернета, также установлены камеры видеонаблюдения;
3. До 08.07 планируется завершение облицовки фасадов здания, расстановка мебели и интеграция операционного ПО
4. До 11.07 планируется оформление персонала в штат 
5. До 13.07 будет обустроена терасса.
6. До 18.07 произведена закупка товаров и топлива
7. До 25.07 планируется завершение благоустройства территории и асфальтирование, а также завершение обучения персонала бизнес-процессам.  </t>
    </r>
  </si>
  <si>
    <r>
      <t xml:space="preserve">• Построена туристическая база с организацией туров отдыха по принципу "все включено".
• Создано рабочих мест к 2025 г.: до 21                                                                                                                                     </t>
    </r>
    <r>
      <rPr>
        <b/>
        <sz val="8"/>
        <rFont val="Arial"/>
        <family val="2"/>
        <charset val="204"/>
      </rPr>
      <t xml:space="preserve">По состоянию на 01.07.2022 - в процессе согласования подключение к электросетям ("Россети Северо-Запад"), после подключения проект готов к запуску. </t>
    </r>
  </si>
  <si>
    <r>
      <t xml:space="preserve">• Организовано кафе на колесах с приготовлением комплексных обедов и выпечки.
• Создано рабочих мест к 2025 г.: до 10                                                                                                                                     </t>
    </r>
    <r>
      <rPr>
        <b/>
        <sz val="8"/>
        <rFont val="Arial"/>
        <family val="2"/>
        <charset val="204"/>
      </rPr>
      <t>На 01.01.2022 - выполнение 100 %.</t>
    </r>
  </si>
  <si>
    <r>
      <t xml:space="preserve">• Организована кондитерская-пекарня на 15 посадочных мест с детской игровой зоной.
• Создано рабочих мест к 2025 г.: до 10                                                                                                                                    </t>
    </r>
    <r>
      <rPr>
        <b/>
        <sz val="8"/>
        <rFont val="Arial"/>
        <family val="2"/>
        <charset val="204"/>
      </rPr>
      <t>По состоянию на 01.07.2022 - мероприятие выполнено, пекарня работает в штатном режиме.</t>
    </r>
  </si>
  <si>
    <r>
      <t xml:space="preserve">•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                                                                                                                                    </t>
    </r>
    <r>
      <rPr>
        <b/>
        <sz val="8"/>
        <rFont val="Arial"/>
        <family val="2"/>
        <charset val="204"/>
      </rPr>
      <t>По состоянию на 01.07.2022 - фудтраки функционируют, в том числе участвуют в массовых мероприятиях по области.</t>
    </r>
  </si>
  <si>
    <r>
      <t xml:space="preserve">* Построено административное здание для приема туристов с чайно-кофейной зоной и магазином сопутствующих товаров.
* Создано 1 новое рабочее место                                                                                                                                             </t>
    </r>
    <r>
      <rPr>
        <b/>
        <sz val="8"/>
        <rFont val="Arial"/>
        <family val="2"/>
        <charset val="204"/>
      </rPr>
      <t>По состоянию на 01.07.2022 - реализация проекта, проводятся строительно-монтажные работы, ввод в эксплуатацию в начале 2023 года.</t>
    </r>
  </si>
  <si>
    <r>
      <t xml:space="preserve">* Построена арт-резиденция:  энергоэффективный каркасный дом  с возможностью размещения до 12 гостей_x0002_художников, мастерской, гостиной, кухней и выставочным пространством.
* Создано 3 новых рабочих места в 2022 г.                                                                                                                               </t>
    </r>
    <r>
      <rPr>
        <b/>
        <sz val="8"/>
        <rFont val="Arial"/>
        <family val="2"/>
        <charset val="204"/>
      </rPr>
      <t>По состоянию на 01.07.2022 - ведутся кадастровые работы на земельном участке, по завершению начнутся строительные работы</t>
    </r>
  </si>
  <si>
    <r>
      <t xml:space="preserve">*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                                                                                                                                </t>
    </r>
    <r>
      <rPr>
        <b/>
        <sz val="8"/>
        <rFont val="Arial"/>
        <family val="2"/>
        <charset val="204"/>
      </rPr>
      <t>По состоянию на 01.07.2022 - ведется поиск земельного участка для реализации проекта.</t>
    </r>
  </si>
  <si>
    <r>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r>
    <r>
      <rPr>
        <b/>
        <sz val="8"/>
        <rFont val="Arial"/>
        <family val="2"/>
        <charset val="204"/>
      </rPr>
      <t>На 01.07.2022 - подрядчиком ведется разработка программы.</t>
    </r>
  </si>
  <si>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                                                                                                               
 В рамках реализации региональной программы  Мурманской области "Модернизация первичного звена здравоохранения" приобретено 6 ед. медицинского оборудования (Стойка эндоскопическая, УЗИ для исследования сердца;сосудов, электроэнцефалограф, аппарат рентгеновский передвижной, аппарат рентгеновский ФЛЮ (г. Заполярный и пгт. Никель) на общую сумму 43 077,9 тыс. руб.
Так же в 2021 году в рамках мероприятий предусмотренных региональным проектом «Развитие системы оказания первичной медико-санитарной помощи» ГОБУЗ «Печенгская  ЦРБ» приобретен мобильный лечебно-профилактический комплекса«Диагностика» на сумму 16 066,7 тыс. рублей (ФБ и ОБ).</t>
  </si>
  <si>
    <r>
      <t xml:space="preserve">•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       </t>
    </r>
    <r>
      <rPr>
        <b/>
        <sz val="8"/>
        <rFont val="Arial"/>
        <family val="2"/>
        <charset val="204"/>
      </rPr>
      <t xml:space="preserve">                                                                                                                                                                                                                                                                      </t>
    </r>
    <r>
      <rPr>
        <b/>
        <u/>
        <sz val="8"/>
        <rFont val="Arial"/>
        <family val="2"/>
        <charset val="204"/>
      </rPr>
      <t>МИНСТРОЙ</t>
    </r>
    <r>
      <rPr>
        <b/>
        <sz val="8"/>
        <rFont val="Arial"/>
        <family val="2"/>
        <charset val="204"/>
      </rPr>
      <t>:</t>
    </r>
    <r>
      <rPr>
        <sz val="8"/>
        <rFont val="Arial"/>
        <family val="2"/>
        <charset val="204"/>
      </rPr>
      <t xml:space="preserve"> </t>
    </r>
    <r>
      <rPr>
        <b/>
        <sz val="8"/>
        <rFont val="Arial"/>
        <family val="2"/>
        <charset val="204"/>
      </rPr>
      <t>На 01.07.2022   Проводятся кровельные работы, установка фасадной системы, устройство черновых полов в подвале, усиление проемов. Ведутся электротехнические работы, устройство вентиляции. На 1,2 этажах ведутся отделочные работы.</t>
    </r>
    <r>
      <rPr>
        <sz val="8"/>
        <rFont val="Arial"/>
        <family val="2"/>
        <charset val="204"/>
      </rPr>
      <t xml:space="preserve">                                                                                                                                                             </t>
    </r>
    <r>
      <rPr>
        <b/>
        <u/>
        <sz val="8"/>
        <rFont val="Arial"/>
        <family val="2"/>
        <charset val="204"/>
      </rPr>
      <t>МИНЗДРАВ</t>
    </r>
    <r>
      <rPr>
        <b/>
        <sz val="8"/>
        <rFont val="Arial"/>
        <family val="2"/>
        <charset val="204"/>
      </rPr>
      <t xml:space="preserve">: На 01.07.2022 - техническая готовность объекта 59%.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Разногласия по таблице:
1. Годы реализации 2021-2022 (столбец 3);
2. Требуется 2021 году указывать  план или кассу. Если план, то 2021 - 56501,4, в т.ч. ФБ - 52439,3.                                     </t>
    </r>
    <r>
      <rPr>
        <sz val="8"/>
        <rFont val="Arial"/>
        <family val="2"/>
        <charset val="204"/>
      </rPr>
      <t xml:space="preserve"> </t>
    </r>
    <r>
      <rPr>
        <b/>
        <u/>
        <sz val="8"/>
        <rFont val="Arial"/>
        <family val="2"/>
        <charset val="204"/>
      </rPr>
      <t>Администрация Печенги:</t>
    </r>
    <r>
      <rPr>
        <b/>
        <sz val="8"/>
        <rFont val="Arial"/>
        <family val="2"/>
        <charset val="204"/>
      </rPr>
      <t xml:space="preserve"> По состоянию на 01.07.2022 - Работы ведутся. Срок завершения работ по контракту 15.08.2022 г.</t>
    </r>
  </si>
  <si>
    <r>
      <t xml:space="preserve">• Построен ФАП в соответствии с действующими требованиями.
• Созданы условия для оказания медицинской помощи  жителям поселка Корзуново                                                                   </t>
    </r>
    <r>
      <rPr>
        <b/>
        <sz val="8"/>
        <rFont val="Arial"/>
        <family val="2"/>
        <charset val="204"/>
      </rPr>
      <t>Начало реализации в 2023 году.</t>
    </r>
  </si>
  <si>
    <r>
      <t xml:space="preserve">• Построен ФАП в соответствии с действующими требованиями.
• Созданы условия для оказания медицинской помощи  жителям населенного пункта Лиинахамари                                             </t>
    </r>
    <r>
      <rPr>
        <b/>
        <sz val="8"/>
        <rFont val="Arial"/>
        <family val="2"/>
        <charset val="204"/>
      </rPr>
      <t>Начало реализации в 2023 году.</t>
    </r>
  </si>
  <si>
    <r>
      <t xml:space="preserve">•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                                                </t>
    </r>
    <r>
      <rPr>
        <b/>
        <sz val="8"/>
        <rFont val="Arial"/>
        <family val="2"/>
        <charset val="204"/>
      </rPr>
      <t>Начало реализации в 2023 году.</t>
    </r>
  </si>
  <si>
    <r>
      <t xml:space="preserve">• Построен ФАП в соответствии с действующими требованиями.
• Созданы условия для оказания медицинской помощи  жителям населенного пункта Раякоски                                                   </t>
    </r>
    <r>
      <rPr>
        <b/>
        <sz val="8"/>
        <rFont val="Arial"/>
        <family val="2"/>
        <charset val="204"/>
      </rPr>
      <t>Проект реализован на 01.01.2022.</t>
    </r>
  </si>
  <si>
    <r>
      <t xml:space="preserve">• Построен ФАП в соответствии с действующими требованиями.
• Созданы условия для оказания медицинской помощи  жителям населенного пункта Спутник                                                      </t>
    </r>
    <r>
      <rPr>
        <b/>
        <sz val="8"/>
        <rFont val="Arial"/>
        <family val="2"/>
        <charset val="204"/>
      </rPr>
      <t>Начало реализации в 2025 году.</t>
    </r>
  </si>
  <si>
    <r>
      <t xml:space="preserve">•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                                                                </t>
    </r>
    <r>
      <rPr>
        <b/>
        <sz val="8"/>
        <rFont val="Arial"/>
        <family val="2"/>
        <charset val="204"/>
      </rPr>
      <t>На 01.07.2022 - выполнен ремонт кровли в СОШ № 7 п. Корзуново (4072,0 тыс.руб.) в рамках  соглашения между Правительством МО и ПАО "ГМК "Норильский никель" от 17.10.2019 № НН/1425-2019.                                    
Начат ремонт кровли здания МБУДО ДЮСШ п. Никель в рамках дополнительного соглашения к Договору на оказание благотворительной помощи от 22.03.2021 № КГМК/359-2021 в сумме 1 743, 38925 (тыс.руб.), а также в запланирован ремонт помещений на сумму 1 256, 61075 (тыс.руб.). Составляется смета на данный вид работ.</t>
    </r>
  </si>
  <si>
    <r>
      <t xml:space="preserve">•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r>
    <r>
      <rPr>
        <b/>
        <sz val="8"/>
        <rFont val="Arial"/>
        <family val="2"/>
        <charset val="204"/>
      </rPr>
      <t xml:space="preserve">Отчет на 01.07.2022
 1. За период 2021 и 2022 годы прошли обучение и переподготовку:
   - 63 человека по специальностям групп "Технологии материалов" и "Машиностроение" для новых инвестпроектов в сфере промышленности (раздел 2 Программы);
   - 199 челове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- 28 человек по специальностям группы "Сервис и туризм" для обеспечения кадрами новых инвестпроектов в сфере туризма (раздел 3 Программы).
2. В части разработки Стратегии развития ППТ и реконструкции техникума: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На 01.10.2021 - создана экспертная рабочая группа для разработки концепции.
На 01.01.2022 -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В настоящее время начат этап разработки документации с целью организации конкурса по выбору разработчика стратегии.
На 01.03.2022 - идет подготовка к объявлению конкурса на выбор такой организации (сбор коммерческих предложений), в срок до 01.05.2022 планируется завершение конкурса.
По состоянию на 01.04.2022 - в связи с неустойчивой и нестабильной экономической ситуацией на производстве «Норникель» инвестиционные проекты пока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 состоянию на 01.07.2022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                                                                                            АДМИНИСТРАЦИЯ ПЕЧЕНГИ: 
На 01.07.2022 года от АНО "Вторая школа" получен ответ на письмо от 04.05.2022 - реализация данного мероприятия приостановлена на неопределенный срок.
</t>
    </r>
  </si>
  <si>
    <r>
      <t xml:space="preserve">•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                                                                                                                                                 </t>
    </r>
    <r>
      <rPr>
        <b/>
        <sz val="8"/>
        <rFont val="Arial"/>
        <family val="2"/>
        <charset val="204"/>
      </rPr>
      <t>На 01.07.2022 Заключен контракт на корректировку ПД  с ООО «Вектра».
Приступили к работам по инъектированию грунтов.                                                                                                                                                                                                                                                              АДМИНИСТРАЦИЯ ПЕЧЕНГИ: Разработана проектно-сметная документация. 28.04.2021 пакет документов направлен в Комитет по конкурентной политики Мурманской области.
14.05.2021 опубликован конкурс.
08.06.2021 последний день подачи заявок на конкурс от подрядчиков. Подано 2 заявки.
Комитетом по конкурентной политике Мурманской области конкурс приостановлен из-за поступившей жалобы. 12.07.2021 исполнение предписания по жалобе в ФАС.
Жалоба на уровень членства в СРО (саморегулируемая организация).По рассмотрению жалобы будет подготовлен протокол со статусом удовлетворения/частичного удовлетворения/ отклонения жалобы, если удовлетворили/частично удовлетворили, то будут внесены изменения в документацию согласно жалобе.
В здании ДК проведены мероприятия по подготовке к капитальному ремонту - вывезено оборудование, концертный и другой инвентарь, освобождены все помещения.
На 01.10.2021 - заключен гражданско-правовой договор (09.09.2021) № 01492000023210029850001 с ООО "Энергофонд" по выполнению комплекса работ по реконструкции объекта капитального строительства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со сроком 30 июня 2023. Осуществлена передача земельных участков и недвижимого имущества подрядчику.
На 01.01.2022 - подрядчик приступил к демонтажным работам. Заключен договор с ГОКУ «Управление капитального строительства Мурманской области» на выполнение услуг по строительному контролю.
ПРЕДЛОЖЕНИЕ МИНИСТЕРСТВА КУЛЬТУРЫ - ответственным исполнителем, курирующим реализацию мероприятия, определить Министерство строительства МО. 
На 01.03.2022 – продолжаются демонтажные работы, а также завезены на объект металлоконструкции для усиления проемов. Заключен договор с ГОКУ «Управление капитального строительства Мурманской области» на выполнение услуг по строительному контролю. 
На 01.05.2022 выполнены демонтажные работы бетонных полов, дверных блоков. Произведен вывоз мусора. Также ведутся работы по корректировке  проектной документации - исключению видов работ с целью оптимизации работ по реконструкции дворца культуры. 
На 01.06.2022 продолжается работа по корректировке проектной документации - исключению видов работ с целью оптимизации работ по реконструкции дворца культуры.
На 01.07.2022 демонтажные работы выполнены на 91%, усиление стен здания - на 28%, усиление грунта - на 10%, ремонт кровли - на 5%. Работы проводятся в соответствии с условиями контракта и графиком выполнения работ.</t>
    </r>
  </si>
  <si>
    <r>
      <t xml:space="preserve">•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                        </t>
    </r>
    <r>
      <rPr>
        <b/>
        <sz val="8"/>
        <rFont val="Arial"/>
        <family val="2"/>
        <charset val="204"/>
      </rPr>
      <t>На 01.07.2022 В 2022 году предусмотрен капитальный ремонт системы вентиляции и дымоудаления здания Муниципального учреждения культуры "Дворец культуры "Октябрь"(Всего 22 300,66 т. руб.  ОБ -21 185,56 т. руб, МБ -1 115,1 т. руб.)  Подрядная организация приступила к 1 этапу работ (демонтаж старого оборудования, монтаж вентиляции), который в соответствии с контрактом должен завершиться 24.07.2022. Ко 2 этапу (э/монтажные работы) подрядчик должен приступить с 25.07.2022. Срок завершения работ по контракту 08.10.2022.                                                                                                                                                                                                                                                       АДМИНИСТРАЦИЯ ПЕЧЕНГИ: На 01.10.2021 - заключен договор № 01/09 о 03.09.2021 г. между АНО "Центр социальных проектов Печенгского района "Вторая школа" и ООО "Сибирская лаборатория урбанистики" на выполнение эскизного проекта реконструкции Дворца культуры "Октябрь"  в г. Заполярный.
На 01.01.2022 - представители «Сибирской лаборатории урбанистики» 23 декабря 2021 года  в онлайн-формате презентовали итоговый вариант эскизного проекта реконструкции Дворца культуры «Октябрь» в городе Заполярный.
ПРЕДЛОЖЕНИЕ МИНИСТЕРСТВА КУЛЬТУРЫ - ответственным исполнителем, курирующим реализацию мероприятия, определить Министерство строительства МО . 
В 2022 году предусмотрен Капитальный ремонт системы вентиляции и дымоудаления здания Муниципального учреждения культуры "Дворец культуры "Октябрь"(Всего 22 300,66 т. руб.  ОБ -21 185,56 т. руб, МБ -1 115,1 т. руб.)  
По состоянию на 01.05.2022: определен победитель электронного аукциона ООО "МУРСТРОЙ", подрядная организация приступила к работам.
По состоянию на 01.07.2022 года проведены работы по лазерному сканированию помещений, техническому обследованию строительных конструкций и обмерочные работы здания.</t>
    </r>
  </si>
  <si>
    <r>
      <t xml:space="preserve">*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                                                                                                                                           </t>
    </r>
    <r>
      <rPr>
        <b/>
        <sz val="8"/>
        <rFont val="Arial"/>
        <family val="2"/>
        <charset val="204"/>
      </rPr>
      <t xml:space="preserve">На 01.07.2022 По наружным работам по состоянию: завершаются работы по ремонту фасада здания. Ведутся работы по ремонту бетонной отмостки. Ориентировочный срок завершения работ - 3 декада июля текущего года.    </t>
    </r>
  </si>
  <si>
    <r>
      <t xml:space="preserve">Проведение ремонта помещений сельской библиотеки - филиала № 6 МБКПУ "Печенгское МБО" в с.п. Корзуново                         </t>
    </r>
    <r>
      <rPr>
        <b/>
        <sz val="8"/>
        <rFont val="Arial"/>
        <family val="2"/>
        <charset val="204"/>
      </rPr>
      <t>АДМИНИСТРАЦИЯ ПЕЧЕНГИ: Проведен ремонт помещений сельской библиотеки - филиала № 6 МБКПУ "Печенгское МБО" в с.п. Корзуново.
Муниципальным образованием заключен гражданско-правовой договор с ИП Шеремет А.В. от 04.04.2022. Срок исполнения договора - 13.07.2022 года. По состоянию на 01.07.2022 года работы выполнены на 100% с соблюдением условий договора.</t>
    </r>
  </si>
  <si>
    <r>
      <t xml:space="preserve">Проведение ремонта помещений МБУК "Дворец культуры "Восход" (сельского клуба в п. Раякоски)                                                                                                                                              
</t>
    </r>
    <r>
      <rPr>
        <b/>
        <sz val="8"/>
        <rFont val="Arial"/>
        <family val="2"/>
        <charset val="204"/>
      </rPr>
      <t>МБУК "Дворец культуры "Восход" (сельского клуба в п. Раякоски) заключен гражданско-правовой договор с  ООО «КОМПАНИЯ ЗАПОЛЯРНЫХ СТРОИТЕЛЕЙ» от 11.04.2022 года. Срок исполнения договора - 12.09.2022 года. По состоянию на 01.07.2022 года работы выполнены на 55%. Работы проводятся в соответствии с графиком выполнения работ.</t>
    </r>
  </si>
  <si>
    <r>
      <t xml:space="preserve">Проведение ремонта 1 этажа в МБУ ДО "Детская художественная кола № 1" в н.п. Никель                                                        </t>
    </r>
    <r>
      <rPr>
        <b/>
        <sz val="8"/>
        <rFont val="Arial"/>
        <family val="2"/>
        <charset val="204"/>
      </rPr>
      <t xml:space="preserve">Проведён ремонт 2 этажа в МБУДО "Детская художественная школа № 1" в н.п. Никель.
Договор заключен с ИП Пшеда Д.М. от 23.05.2022 года. Срок выполнения работ с 01.06.2022 по 10.07.2022. По состоянию на 01.07.2022 года работы выполнены в полном объеме в соответствии с условиями договора. </t>
    </r>
  </si>
  <si>
    <r>
      <t xml:space="preserve">Проведение ремонта МБУ ДО "Детская музыкальная школа № 2" в г.п. Заполярный (ремонт центрального крыльца, фасада)          </t>
    </r>
    <r>
      <rPr>
        <b/>
        <sz val="8"/>
        <rFont val="Arial"/>
        <family val="2"/>
        <charset val="204"/>
      </rPr>
      <t>Выполнение работ по ремонту фасада и центрального крыльца МБУДО "Детская музыкальная школа № 2" в г.п. Заполярный.
МБУДО "Детская музыкальная школа № 2" заключен гражданско-правовой договор с ООО "Управляющая компания Гарант+" от 13.04.2022 года. Срок исполнения договора -  14.09.2022 года. По состоянию на 01.07.2022 года работы выполнены на 5%.Установлены строительные леса, ведутся работы по очистке стен от старой краски и штукатурки. Работы проводятся в соответствии с графиком выполнения работ.</t>
    </r>
  </si>
  <si>
    <r>
      <t xml:space="preserve">Проведение ремонта МБУ ДО «Детская художественная школа № 2» г.п. Заполярный                                                                 </t>
    </r>
    <r>
      <rPr>
        <b/>
        <sz val="8"/>
        <rFont val="Arial"/>
        <family val="2"/>
        <charset val="204"/>
      </rPr>
      <t>Выполнение работ по ремонту помещения «Мастерская» и "Холл" в МБУДО «Детская художественная школа № 2» г.п. Заполярный.
МБУ ДО "Детская художественная школа № 2" заключен гражданско-правовой договор с  ИП Харитоновым М.Н. от 04.04.2022 года. Срок исполнения договора - 29.08.2022. По состоянию на 01.07.2022 года работы выполнены на 35%. Установлены окна, оштукатурены стены в мастерской. Работы проводятся в соответствии с графиком выполнения работ.</t>
    </r>
  </si>
  <si>
    <r>
      <t xml:space="preserve">Проведение ремонта МБУДО
«Детская музыкальная школа № 1» п. Никель                                                                                                                           </t>
    </r>
    <r>
      <rPr>
        <b/>
        <sz val="8"/>
        <rFont val="Arial"/>
        <family val="2"/>
        <charset val="204"/>
      </rPr>
      <t>Выполнение работ по утеплению чердачного помещения МБУДО «Детская музыкальная школа № 1» п. Никель.
МБУДО "Детская музыкальная школа № 1" заключен гражданско-правовой договор С ИП Литвинов М.В. от 11.04.2022 года. Срок исполнения договора - 08.09.2022 года. По состоянию на 01.07.2022 года работы выполнены на 100% в соответствиями с условиями договора  и графиком выполнения работ.</t>
    </r>
  </si>
  <si>
    <r>
      <t xml:space="preserve">•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                                         
 </t>
    </r>
    <r>
      <rPr>
        <b/>
        <sz val="8"/>
        <rFont val="Arial"/>
        <family val="2"/>
        <charset val="204"/>
      </rPr>
      <t>Начало реализации в 2023 году.</t>
    </r>
  </si>
  <si>
    <r>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r>
    <r>
      <rPr>
        <b/>
        <sz val="8"/>
        <rFont val="Arial"/>
        <family val="2"/>
        <charset val="204"/>
      </rPr>
      <t>На 01.07.2022 По данному мероприятию будет заключено 2 контракта. 1. По кап.ремонту системы освещения Контракт заключен - 17.06.2022 (подрядчику предоставлен аванс) 2. Для размещения закупки и заключения второго контракта на капитальный ремонт раздевалок внесены изменения в проектную документацию, в ближайшее время закупка будет направлена в ККП.                                                                                                                                                                Администрация Печенги: МБУ "Спортивный комплекс "Дельфин" заключен гражданско-правовой договор с ИП Шеремет А.В. от 17.06.2022 года. Срок выполнения работ: в течение 70 (семидесяти) календарных дней со дня, следующего за датой заключения договора. 
На 01.07.2022 года - Подрядчик приступает к выполнению работ в соответствии с условиями договора и графиком выполнения работ.</t>
    </r>
    <r>
      <rPr>
        <sz val="8"/>
        <rFont val="Arial"/>
        <family val="2"/>
        <charset val="204"/>
      </rPr>
      <t xml:space="preserve">
</t>
    </r>
  </si>
  <si>
    <r>
      <t xml:space="preserve">•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    
</t>
    </r>
    <r>
      <rPr>
        <b/>
        <sz val="8"/>
        <rFont val="Arial"/>
        <family val="2"/>
        <charset val="204"/>
      </rPr>
      <t>Реализация с 2024 года.</t>
    </r>
  </si>
  <si>
    <r>
      <t xml:space="preserve">•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                                                                                                                                               </t>
    </r>
    <r>
      <rPr>
        <b/>
        <sz val="8"/>
        <rFont val="Arial"/>
        <family val="2"/>
        <charset val="204"/>
      </rPr>
      <t xml:space="preserve">На 01.07.2022 по наружным работам: завершаются работы по ремонту фасада здания и бетонной отмостки. Ориентировочный срок завершения работ -  3 декада июля текущего года.  </t>
    </r>
  </si>
  <si>
    <r>
      <t xml:space="preserve">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                                                                                                                             </t>
    </r>
    <r>
      <rPr>
        <b/>
        <sz val="8"/>
        <rFont val="Arial"/>
        <family val="2"/>
        <charset val="204"/>
      </rPr>
      <t xml:space="preserve"> На 01.07.2022 - Начался детальный осмотр технического состояния зданий и определение прочности конструкций.            По состоянию на 01.07.2022 - проведены общественные обсуждения по утверждению мастер-плана.</t>
    </r>
  </si>
  <si>
    <r>
      <t xml:space="preserve">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                                                                                                                      
 </t>
    </r>
    <r>
      <rPr>
        <b/>
        <sz val="8"/>
        <rFont val="Arial"/>
        <family val="2"/>
        <charset val="204"/>
      </rPr>
      <t>На 01.07.2022 - Начался детальный осмотр технического состояния зданий и определение прочности конструкций.</t>
    </r>
    <r>
      <rPr>
        <sz val="8"/>
        <rFont val="Arial"/>
        <family val="2"/>
        <charset val="204"/>
      </rPr>
      <t xml:space="preserve"> </t>
    </r>
    <r>
      <rPr>
        <b/>
        <sz val="8"/>
        <rFont val="Arial"/>
        <family val="2"/>
        <charset val="204"/>
      </rPr>
      <t>По состоянию на 01.07.2022 - проведены общественные обсуждения по утверждению мастер-плана.</t>
    </r>
  </si>
  <si>
    <r>
      <t xml:space="preserve">•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                                                                                                                                                                                                                  
</t>
    </r>
    <r>
      <rPr>
        <b/>
        <sz val="8"/>
        <rFont val="Arial"/>
        <family val="2"/>
        <charset val="204"/>
      </rPr>
      <t>Работы, запланированные на 2021 год завершены в полном объеме, с учетом замечаний Администрации Печенгского муниципального округа.  В 2022 году средства АНО "Центр социальных проектов "Вторая школа" на реализацию указанного мероприятия не предусмотрены. Исполнение мероприятия будет продолжено в 2023 году.</t>
    </r>
  </si>
  <si>
    <r>
      <t xml:space="preserve">• Проведен капитальный ремонт дома в п. Спутник (ул. Новая, дом 8  - крыша).
• Проведен капитальный ремонт домов в п.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                                                                                                                                                                                                                                                           
 </t>
    </r>
    <r>
      <rPr>
        <b/>
        <sz val="8"/>
        <rFont val="Arial"/>
        <family val="2"/>
        <charset val="204"/>
      </rPr>
      <t>На 01.07.2022 по данным мероприятиям заключены следующие контракты: 
- ж/д станция Печенга ст.19км, д. 1 (ВДИС водоотведение и канализация) и д. 3 (ВДИС водоотведение и канализация, крыша) – контракт 2021-ПСМР-10. Контракт исполнен на 100%, получено положительное заключение по проекту, финансирование работ выполнено в полном объеме.
- нп. Печенга, Печенгское шоссе, д.11 (крыша и фасад), д.12 (крыша и фасад) – контракт 2021-ПСМР-5. Контракт исполнен на 100%, получено положительное заключение по проекту, финансирование работ выполнено в полном объеме.
-п. Спутник, ул. Новая, д.8 (крыша) – контракт 2021-ПСМР-11. Контракт исполнен на 100%, получено положительное заключение по проекту, финансирование работ выполнено в полном объеме.</t>
    </r>
  </si>
  <si>
    <r>
      <t xml:space="preserve">•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 19 км (дом № 2 - крыша).                                                                           
• Проведен капитальный ремонт домов в п. 19 км (дом № 4 -  крыша).                                                                                        • Уучшен архитектурный облик поселков.
• Улучшены жилищные условия 782 человек                                                                                                              </t>
    </r>
    <r>
      <rPr>
        <b/>
        <sz val="8"/>
        <rFont val="Arial"/>
        <family val="2"/>
        <charset val="204"/>
      </rPr>
      <t xml:space="preserve"> </t>
    </r>
    <r>
      <rPr>
        <sz val="8"/>
        <rFont val="Arial"/>
        <family val="2"/>
        <charset val="204"/>
      </rPr>
      <t xml:space="preserve">
Финансирование работ произведено в апреле 2022 г. в полном объеме за счет средств областного бюджета.                                </t>
    </r>
    <r>
      <rPr>
        <b/>
        <sz val="8"/>
        <rFont val="Arial"/>
        <family val="2"/>
        <charset val="204"/>
      </rPr>
      <t>На 01.01.2022 - работы завершены.</t>
    </r>
  </si>
  <si>
    <r>
      <t xml:space="preserve">•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                                                                                                                                             
</t>
    </r>
    <r>
      <rPr>
        <b/>
        <sz val="8"/>
        <rFont val="Arial"/>
        <family val="2"/>
        <charset val="204"/>
      </rPr>
      <t>По состоянию на 01.07.2022 - срок предоставления в Минэнерго разрабатываемой концепции теплоснабжения продлен до 20.07.2022. КОРПОРАЦИЯ РАЗВИТИЯ: Отчет об исполнении на 01.07.2022:
Начало реализации в 2022 году. Администрация планирует завершить проведение технического обследования объектов теплоснабжения муниципального округа до 01.03.2022 с выработкой решений по модернизации объектов теплоснабжения. После чего возможно обсуждение инвестиционных мероприятий.
По состоянию на 01.03.2022: произведена корректировка схемы теплоснабжения. В целях заключения концессионного соглашения ведется работа с потенциальным концедентом (Россети). 
По состоянию на 01.04.2022 - администрацией Печенгского муниципального округа разработана дорожная карта по продаже объектов теплоснабжения н.п. Никель (находится на согласовании с заинтересованными сторонами). Администрация планирует завершить проведение технического обследования объектов теплоснабжения муниципального округа до 05.03.2022 с выработкой решений по модернизации объектов теплоснабжения. После чего возможно обсуждение инвестиционных мероприятийВ конце июня 2022 года ПАО «Россети» перенесли срок предоставления предложения по модернизации системы теплоснабжения в Администрацию Печенгского мо до конца июля 2022 года.</t>
    </r>
  </si>
  <si>
    <r>
      <t xml:space="preserve">•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                                                                                                                                                
</t>
    </r>
    <r>
      <rPr>
        <b/>
        <sz val="8"/>
        <rFont val="Arial"/>
        <family val="2"/>
        <charset val="204"/>
      </rPr>
      <t>По состоянию на 01.07.2022 - поиск подрядчика продолжается.</t>
    </r>
    <r>
      <rPr>
        <sz val="8"/>
        <rFont val="Arial"/>
        <family val="2"/>
        <charset val="204"/>
      </rPr>
      <t xml:space="preserve"> </t>
    </r>
    <r>
      <rPr>
        <b/>
        <sz val="8"/>
        <rFont val="Arial"/>
        <family val="2"/>
        <charset val="204"/>
      </rPr>
      <t>КОРПОРАЦИЯ РАЗВИТИЯ:Отчет об исполнении на 01.07.2022:
Начало реализации в 2022 году. 
На 01.04.2022 - формируются технико-экономические показатели проекта. 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21.04.2022 состоялось совещание с участием Администрации Печенгского округа, АО "КГМК" и потенциальным инвестором - ООО "Меркурий-М". АО "КГМК" рассмотрело предложение по участию в финансировании проекта на оснвоании обращений от Администрации Печенгского округа и ООО "Меркурий-М". Администрация Печенгского округа предложила согласовать параметры проекта с МЭиЖКХ МО, КТР МО и ДОМ.РФ. 
Администрация Печенгского округа сообщила о наличии в настоящее время препятствий для заключения концессионного соглашения в виде процедуры наблюдения, инициированной кредитором МУП "Сети Никеля", что может создать препятствия для передачи объектов водоканального хозяйства концессионеру. 
Дальнейшее рассмотрение проекта возможно после снятия вышеуказанных рисков.</t>
    </r>
  </si>
  <si>
    <r>
      <t xml:space="preserve">• Выполнена реконструкция канализационных очистных сооружений.
• Качество сточных вод после очистки соответствует действующим нормативам                                                                                                                                                                                
</t>
    </r>
    <r>
      <rPr>
        <b/>
        <sz val="8"/>
        <rFont val="Arial"/>
        <family val="2"/>
        <charset val="204"/>
      </rPr>
      <t>По состоянию на 01.07.2022 - продолжается работа по поиску инвестора. КОРПОРАЦИЯ РАЗВИТИЯ: Отчет об исполнении на 01.07.2022:
Начало реализации в 2022 году. 
На 01.04.2022 - формируются технико-экономические показатели проекта. Откорректированы схемы водоотведения г. Заполярный и пгт. Никель. Ведется сбор информации для разработки проектной документации.  Совместно с АО Корпорация развития Мурманской области ведется поиск инвесторов.
Администрацией Печенгского м.о. запланировано проведение проектно-изыскательских работ по модульным очистным сооружениям.
До 06.07.2022 Администрация Печенгского м.о. собщит о сроках выполнения.</t>
    </r>
  </si>
  <si>
    <r>
      <t xml:space="preserve">• Благоустроена Фестивальная площадь.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                                                                                                                                        
</t>
    </r>
    <r>
      <rPr>
        <b/>
        <sz val="8"/>
        <rFont val="Arial"/>
        <family val="2"/>
        <charset val="204"/>
      </rPr>
      <t>По состоянию на 01.07.2022 - работы продолжаются, сдача объекта - начало сентября 2022</t>
    </r>
  </si>
  <si>
    <r>
      <t xml:space="preserve">•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                                                                                                                                           
</t>
    </r>
    <r>
      <rPr>
        <b/>
        <sz val="8"/>
        <rFont val="Arial"/>
        <family val="2"/>
        <charset val="204"/>
      </rPr>
      <t>На 01.01.2022 - Работы выполнены на 100%.</t>
    </r>
  </si>
  <si>
    <r>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r>
    <r>
      <rPr>
        <b/>
        <sz val="8"/>
        <rFont val="Arial"/>
        <family val="2"/>
        <charset val="204"/>
      </rPr>
      <t>На 01.03.2022 Заключен договор на разработку проектно-сметной документации с ООО "Севморпроект". Стоимость 600,0 тыс. руб. Срок исполнения работ 04.03.2022. Работы запланированы на 2022 год.
На 01.04.2022 Разработана проектно-сметная документация. Проведены конкурсные процедуры. Определен подрядчик - ИП Шеремет А.В. Стоимость контракта 26 558 420,60 руб. Экономия составила 133 459,40 руб. Ход исполнения работ: подписание контракта подрядчиком.                                                     
По состоянию на 01.05.2022 - контракт заключен.
01.07.2022 - работы выполняются в соответствии с графиком.</t>
    </r>
    <r>
      <rPr>
        <sz val="8"/>
        <rFont val="Arial"/>
        <family val="2"/>
        <charset val="204"/>
      </rPr>
      <t xml:space="preserve">
</t>
    </r>
  </si>
  <si>
    <r>
      <t xml:space="preserve">Благоустроена высвободившаяся после сноса аварийных домов территория по ул. Октябрьской № 8, 10 в п.г.т. Никель                                                                                                                       
</t>
    </r>
    <r>
      <rPr>
        <b/>
        <sz val="8"/>
        <rFont val="Arial"/>
        <family val="2"/>
        <charset val="204"/>
      </rPr>
      <t xml:space="preserve">Изменен срок сноса аварийных домов по ул. Октябрьской № 8, 10 в п.г.т. Никель. </t>
    </r>
  </si>
  <si>
    <r>
      <t xml:space="preserve">•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                                                                                                                                                                        
</t>
    </r>
    <r>
      <rPr>
        <b/>
        <sz val="8"/>
        <rFont val="Arial"/>
        <family val="2"/>
        <charset val="204"/>
      </rPr>
      <t>В рамках реализации мероприятия проектно-сметная документация разработана.
Заключен контракт от 23.03.2021 №0149200002321000863 на выполнение комплекса работ по благоустройству объекта: «Тропа здоровья. благоустройство территории, прилегающей к городскому озеру». 
На 01.01.2022 - работы завершены.
Кассовый расход с начала года: средства ФБ - 45 000 тыс.руб., ОБ - 22 562,16.</t>
    </r>
  </si>
  <si>
    <r>
      <t xml:space="preserve">•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                                                                                                                           
</t>
    </r>
    <r>
      <rPr>
        <b/>
        <sz val="8"/>
        <rFont val="Arial"/>
        <family val="2"/>
        <charset val="204"/>
      </rPr>
      <t>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По состоянию на 01.07.2022 года идет разработка проектно-сметной документации.</t>
    </r>
  </si>
  <si>
    <r>
      <t xml:space="preserve">•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                                                                                                                                       
 </t>
    </r>
    <r>
      <rPr>
        <b/>
        <sz val="8"/>
        <rFont val="Arial"/>
        <family val="2"/>
        <charset val="204"/>
      </rPr>
      <t xml:space="preserve">В рамках реализации мероприятия проектно-сметная документация разработана.
Заключен контракт от 22.03.2021 №0149200002321000689 в рамках реализации мероприятия на выполнение комплекса работ по благоустройству общественной территории сквер ул. Ленина дд.2,4,6 . 
На 01.01.2022 - работы выполнены на 100%.
Кассовый расход с начала года: средства ФБ -14 407,15 тыс.руб., средства ОБ - 1 519,05 тыс.руб., средства МБ - 838,2 тыс.руб.        </t>
    </r>
  </si>
  <si>
    <r>
      <t xml:space="preserve">• Благоустроены дворовые территории г. Заполярного, ул. Мира, д. 6, 8, 10, 12, ул. Юбилейная, д. 5, 9; п. Никель, пр. Гвардейский, д. 6/1, ул. Победы, д. 1, 13, ул. Бредова, д. 1, 3 
 </t>
    </r>
    <r>
      <rPr>
        <b/>
        <sz val="8"/>
        <rFont val="Arial"/>
        <family val="2"/>
        <charset val="204"/>
      </rPr>
      <t xml:space="preserve">Благоустройство дворовых территорий г. Заполярный (г. Заполярный, ул. Мира, д. 6, 8, 10,12, ул. Юбилейная, д. 9, 5):  25.03.2022 заключен контракт на выполнение работ с ИП Липшеев А. В. Срок выполнения работ с 20.06.2022 по 27.07.2022; 
2) Благоустройство дворовых территорий п. Никель (п. Никель, пр. Гвардейский, д. 6/1, ул. Победы, д. 1, 13, ул. Бредова, д. 1, 3):  25.03.2022 заключен контракт на выполнение работ с ООО "РЕМСТРОЙНОРД" Срок выполнения работ с 20.06.2022 по 27.07.2022; произведены демонтажные работы старого покрытия и бортового камня.
</t>
    </r>
  </si>
  <si>
    <r>
      <t xml:space="preserve">Благоустроены два общественных пространства в пгт Никель: парк "Победы" по ул. Бредова и Детский парк по ул. Мира             </t>
    </r>
    <r>
      <rPr>
        <b/>
        <sz val="8"/>
        <rFont val="Arial"/>
        <family val="2"/>
        <charset val="204"/>
      </rPr>
      <t>Разрабатывается проект.</t>
    </r>
  </si>
  <si>
    <r>
      <t xml:space="preserve">•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                                                                                                              
 </t>
    </r>
    <r>
      <rPr>
        <b/>
        <sz val="8"/>
        <rFont val="Arial"/>
        <family val="2"/>
        <charset val="204"/>
      </rPr>
      <t>По состоянию на 01.07.2022 - начат прием заявок на участие в волонтерском лагере "CampWorld3"(до 15.07.), организация экскурсии по местам реализации проектов "ЭкскурсNi" (09.07)</t>
    </r>
    <r>
      <rPr>
        <sz val="8"/>
        <rFont val="Arial"/>
        <family val="2"/>
        <charset val="204"/>
      </rPr>
      <t xml:space="preserve">   (На 01.03.2022 - Проведены мероприятия: интенсив по обучению бариста в рамках проекта "Бизнес-резиденция", открытие зимней арт-резиденции "Никель-Полярная ночь 2022",  лекция о донорстве костного мозга, организация проведения программы профессиональной переподготовки "Менеджер ресторанного и гостиничного бизнеса" , январская сессия 4 сезона Медиашколы Игоря Попова, Стартовал проект "Бизнес в школу 2022. Лидерство" в п. Корзуново, обучающая программа "Сайтостроение". На 01.04.2022 - проведены мероприятия: Закрытие Арт-резиденции «Никель-Полярная ночь»2022, старт второго блока обучения по программе «Сайтостроение», Начались занятия проекта «Бизнес в школу. Лидерство» в  п. Корзуново, Отобраны слушатели, проведена организационная встреча и началось обучение курса «Управление арктическими дестинациями», на площадке Центра проведена встреча активистов программы корпоративного волонтерства «Комбината добра», стартовал проект «Самозанятые. Путь в бизнес», стартовал проект «Бизнес в школу. Апгрейд» в школах №19, 20 г. Заполярный и пгт. Никель).</t>
    </r>
  </si>
  <si>
    <r>
      <t xml:space="preserve">•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                                                                                                                                                                                           
</t>
    </r>
    <r>
      <rPr>
        <b/>
        <sz val="8"/>
        <rFont val="Arial"/>
        <family val="2"/>
        <charset val="204"/>
      </rPr>
      <t xml:space="preserve">Ведется реализация проектов в рамках утвержденного годового план-графика. Реализованы проекты: "Конкурс долгосрочных проектов для реализации на высвобождающейся площадке Плавильного цеха", "Мастер-план пгт Никель и г. Заполярный", "Разработка бренда пгт. Никель". Остальные проекты находятся в стадии реализации. Проект "Конкурс на предоставление беспроцентных займов для реализации бизнес-проектов" находится на этапе сопровождения бизнес-проектов. </t>
    </r>
  </si>
  <si>
    <r>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r>
    <r>
      <rPr>
        <b/>
        <sz val="8"/>
        <rFont val="Arial"/>
        <family val="2"/>
        <charset val="204"/>
      </rPr>
      <t xml:space="preserve">Заключено Соглашение между Министерством развития Арктики и экономики Мурманской области и АНО "Мурманконгресс" от 24.09.2021 № 04-02/5 на сумму 624,2 тыс. </t>
    </r>
    <r>
      <rPr>
        <sz val="8"/>
        <rFont val="Arial"/>
        <family val="2"/>
        <charset val="204"/>
      </rPr>
      <t>рублей.</t>
    </r>
  </si>
  <si>
    <r>
      <t xml:space="preserve">•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                                                                                             
 </t>
    </r>
    <r>
      <rPr>
        <b/>
        <sz val="8"/>
        <rFont val="Arial"/>
        <family val="2"/>
        <charset val="204"/>
      </rPr>
      <t>Министерством развития Арктики и экономики Мурманской области обсуждался вопрос с Норвежским Баренцевым секретариатом и Администрацией губернии Тромс и Финнмарк о создании проекта по запуску электрических шаттлов для перевозки пассажиров по маршруту Киркенес-Заполярный.</t>
    </r>
  </si>
  <si>
    <t>Описание результата реализации мероприятия на 01.07.2022</t>
  </si>
  <si>
    <t>Отчет о реализации мероприятий по Программе социально-экономического развития Печенгского муниципального округа Мурманской области на 2021-2025 годы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</si>
</sst>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rgb="FF000000"/>
      <name val="Arial"/>
    </font>
    <font>
      <sz val="11"/>
      <color rgb="FF000000"/>
      <name val="Arial"/>
      <family val="2"/>
      <charset val="204"/>
    </font>
    <font>
      <sz val="14"/>
      <color theme="1"/>
      <name val="Times New Roman"/>
      <family val="1"/>
      <charset val="204"/>
    </font>
    <font>
      <b/>
      <sz val="12"/>
      <color rgb="FF000000"/>
      <name val="Arial"/>
      <family val="2"/>
      <charset val="204"/>
    </font>
    <font>
      <sz val="8"/>
      <color rgb="FF000000"/>
      <name val="Arial"/>
      <family val="2"/>
      <charset val="204"/>
    </font>
    <font>
      <sz val="11"/>
      <name val="Arial"/>
      <family val="2"/>
      <charset val="204"/>
    </font>
    <font>
      <b/>
      <sz val="8"/>
      <color rgb="FF000000"/>
      <name val="Arial"/>
      <family val="2"/>
      <charset val="204"/>
    </font>
    <font>
      <b/>
      <sz val="8"/>
      <color indexed="8"/>
      <name val="Arial"/>
      <family val="2"/>
      <charset val="204"/>
    </font>
    <font>
      <sz val="8"/>
      <color indexed="8"/>
      <name val="Arial"/>
      <family val="2"/>
      <charset val="204"/>
    </font>
    <font>
      <b/>
      <sz val="14"/>
      <name val="Arial"/>
      <family val="2"/>
      <charset val="204"/>
    </font>
    <font>
      <b/>
      <sz val="14"/>
      <color rgb="FF000000"/>
      <name val="Arial"/>
      <family val="2"/>
      <charset val="204"/>
    </font>
    <font>
      <b/>
      <sz val="10"/>
      <name val="Arial"/>
      <family val="2"/>
      <charset val="204"/>
    </font>
    <font>
      <b/>
      <sz val="10"/>
      <color rgb="FF000000"/>
      <name val="Arial"/>
      <family val="2"/>
      <charset val="204"/>
    </font>
    <font>
      <sz val="8"/>
      <name val="Arial"/>
      <family val="2"/>
      <charset val="204"/>
    </font>
    <font>
      <sz val="8"/>
      <color indexed="10"/>
      <name val="Arial"/>
      <family val="2"/>
      <charset val="204"/>
    </font>
    <font>
      <i/>
      <sz val="7"/>
      <name val="Arial"/>
      <family val="2"/>
      <charset val="204"/>
    </font>
    <font>
      <b/>
      <sz val="8"/>
      <name val="Arial"/>
      <family val="2"/>
      <charset val="204"/>
    </font>
    <font>
      <b/>
      <u/>
      <sz val="8"/>
      <name val="Arial"/>
      <family val="2"/>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1" fillId="0" borderId="0" xfId="1" applyFont="1" applyFill="1" applyAlignment="1"/>
    <xf numFmtId="164" fontId="1" fillId="0" borderId="0" xfId="1" applyNumberFormat="1" applyFont="1" applyFill="1" applyAlignment="1"/>
    <xf numFmtId="164" fontId="4" fillId="0" borderId="1"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1" fillId="0" borderId="6" xfId="1" applyFont="1" applyFill="1" applyBorder="1" applyAlignment="1"/>
    <xf numFmtId="49" fontId="9" fillId="0" borderId="4" xfId="1" applyNumberFormat="1"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49" fontId="11" fillId="0" borderId="7" xfId="1" applyNumberFormat="1" applyFont="1" applyFill="1" applyBorder="1" applyAlignment="1">
      <alignment horizontal="center" vertical="center" wrapText="1"/>
    </xf>
    <xf numFmtId="0" fontId="5" fillId="0" borderId="0" xfId="1" applyFont="1" applyFill="1"/>
    <xf numFmtId="0" fontId="1" fillId="0" borderId="0" xfId="1" applyFont="1" applyFill="1"/>
    <xf numFmtId="0" fontId="1" fillId="0" borderId="1" xfId="1" applyFill="1" applyBorder="1"/>
    <xf numFmtId="0" fontId="1" fillId="0" borderId="1" xfId="1" applyFont="1" applyFill="1" applyBorder="1"/>
    <xf numFmtId="164" fontId="1" fillId="0" borderId="1" xfId="1" applyNumberFormat="1" applyFont="1" applyFill="1" applyBorder="1"/>
    <xf numFmtId="164" fontId="1" fillId="0" borderId="0" xfId="1" applyNumberFormat="1" applyFont="1" applyFill="1"/>
    <xf numFmtId="0" fontId="4" fillId="0"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2" fillId="0" borderId="0" xfId="0" applyFont="1" applyAlignment="1">
      <alignment wrapText="1"/>
    </xf>
    <xf numFmtId="0" fontId="13" fillId="3" borderId="1" xfId="1" applyFont="1" applyFill="1" applyBorder="1" applyAlignment="1">
      <alignment horizontal="center" vertical="center" wrapText="1"/>
    </xf>
    <xf numFmtId="164" fontId="13" fillId="3" borderId="1" xfId="1" applyNumberFormat="1" applyFont="1" applyFill="1" applyBorder="1" applyAlignment="1">
      <alignment horizontal="center" vertical="center" wrapText="1"/>
    </xf>
    <xf numFmtId="0" fontId="10" fillId="0" borderId="1" xfId="1" applyFont="1" applyFill="1" applyBorder="1" applyAlignment="1">
      <alignment vertical="center" wrapText="1"/>
    </xf>
    <xf numFmtId="49" fontId="9" fillId="0" borderId="7" xfId="1" applyNumberFormat="1" applyFont="1" applyFill="1" applyBorder="1" applyAlignment="1">
      <alignment horizontal="center" vertical="center" wrapText="1"/>
    </xf>
    <xf numFmtId="0" fontId="5" fillId="0" borderId="0" xfId="1" applyFont="1" applyFill="1" applyAlignment="1"/>
    <xf numFmtId="0" fontId="9" fillId="0" borderId="1" xfId="1" applyFont="1" applyFill="1" applyBorder="1" applyAlignment="1">
      <alignment vertical="center" wrapText="1"/>
    </xf>
    <xf numFmtId="0" fontId="5" fillId="0" borderId="6" xfId="1" applyFont="1" applyFill="1" applyBorder="1" applyAlignment="1"/>
    <xf numFmtId="0" fontId="3" fillId="0" borderId="0" xfId="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0" fontId="5" fillId="0" borderId="8" xfId="1" applyFont="1" applyFill="1" applyBorder="1"/>
    <xf numFmtId="0" fontId="4" fillId="0" borderId="1" xfId="1" applyFont="1" applyFill="1" applyBorder="1" applyAlignment="1">
      <alignment horizontal="center" vertical="center" wrapText="1"/>
    </xf>
    <xf numFmtId="0" fontId="5" fillId="0" borderId="1" xfId="1" applyFont="1" applyFill="1" applyBorder="1"/>
    <xf numFmtId="0" fontId="13" fillId="0" borderId="1" xfId="1" applyFont="1" applyFill="1" applyBorder="1" applyAlignment="1">
      <alignment horizontal="center" vertical="center" wrapText="1"/>
    </xf>
    <xf numFmtId="0" fontId="5" fillId="0" borderId="1" xfId="1" applyFont="1" applyFill="1" applyBorder="1" applyAlignment="1"/>
    <xf numFmtId="0" fontId="1" fillId="0" borderId="1" xfId="1" applyFont="1" applyFill="1" applyBorder="1" applyAlignment="1"/>
    <xf numFmtId="49" fontId="6" fillId="0" borderId="2" xfId="1" applyNumberFormat="1" applyFont="1" applyFill="1" applyBorder="1" applyAlignment="1">
      <alignment horizontal="center" vertical="center" wrapText="1"/>
    </xf>
    <xf numFmtId="0" fontId="5" fillId="0" borderId="3" xfId="1" applyFont="1" applyFill="1" applyBorder="1"/>
    <xf numFmtId="0" fontId="5" fillId="0" borderId="5" xfId="1" applyFont="1" applyFill="1" applyBorder="1"/>
    <xf numFmtId="0" fontId="7"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16" fillId="0" borderId="1" xfId="1" applyFont="1" applyFill="1" applyBorder="1" applyAlignment="1">
      <alignment horizontal="center" vertical="center" wrapText="1"/>
    </xf>
    <xf numFmtId="49" fontId="6" fillId="0" borderId="3" xfId="1" applyNumberFormat="1" applyFont="1" applyFill="1" applyBorder="1" applyAlignment="1">
      <alignment horizontal="center" vertical="center" wrapText="1"/>
    </xf>
    <xf numFmtId="0" fontId="5" fillId="0" borderId="4" xfId="1" applyFont="1" applyFill="1" applyBorder="1"/>
    <xf numFmtId="164" fontId="13"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5" fillId="0" borderId="1" xfId="1" applyNumberFormat="1" applyFont="1" applyFill="1" applyBorder="1" applyAlignment="1"/>
    <xf numFmtId="0" fontId="10" fillId="0" borderId="1" xfId="1" applyFont="1" applyFill="1" applyBorder="1" applyAlignment="1">
      <alignment horizontal="left" vertical="center" wrapText="1"/>
    </xf>
    <xf numFmtId="0" fontId="1" fillId="0" borderId="1" xfId="1" applyFont="1" applyFill="1" applyBorder="1" applyAlignment="1">
      <alignment vertical="center" wrapText="1"/>
    </xf>
    <xf numFmtId="0" fontId="12" fillId="0" borderId="1" xfId="1" applyFont="1" applyFill="1" applyBorder="1" applyAlignment="1">
      <alignment horizontal="left" vertical="center" wrapText="1"/>
    </xf>
    <xf numFmtId="49" fontId="4" fillId="0" borderId="2" xfId="1" applyNumberFormat="1" applyFont="1" applyFill="1" applyBorder="1" applyAlignment="1">
      <alignment horizontal="center" vertical="center" wrapText="1"/>
    </xf>
    <xf numFmtId="0" fontId="13" fillId="0" borderId="1" xfId="1" applyFont="1" applyFill="1" applyBorder="1" applyAlignment="1">
      <alignment horizontal="left" vertical="center" wrapText="1"/>
    </xf>
    <xf numFmtId="0" fontId="5" fillId="0" borderId="1" xfId="1" applyFont="1" applyFill="1" applyBorder="1" applyAlignment="1">
      <alignment horizontal="center"/>
    </xf>
    <xf numFmtId="0" fontId="11" fillId="0" borderId="1" xfId="1" applyFont="1" applyFill="1" applyBorder="1" applyAlignment="1">
      <alignment horizontal="left" vertical="center" wrapText="1"/>
    </xf>
    <xf numFmtId="0" fontId="13" fillId="0" borderId="1" xfId="1" applyFont="1" applyFill="1" applyBorder="1" applyAlignment="1">
      <alignment vertical="center" wrapText="1"/>
    </xf>
    <xf numFmtId="49" fontId="13" fillId="0" borderId="2" xfId="1" applyNumberFormat="1" applyFont="1" applyFill="1" applyBorder="1" applyAlignment="1">
      <alignment horizontal="center" vertical="center" wrapText="1"/>
    </xf>
    <xf numFmtId="0" fontId="13" fillId="2" borderId="3" xfId="1" applyFont="1" applyFill="1" applyBorder="1" applyAlignment="1">
      <alignment horizontal="center" vertical="center"/>
    </xf>
    <xf numFmtId="0" fontId="13" fillId="0" borderId="1" xfId="1" applyFont="1" applyFill="1" applyBorder="1" applyAlignment="1">
      <alignment horizontal="center" vertical="center" wrapText="1" shrinkToFit="1"/>
    </xf>
    <xf numFmtId="0" fontId="13" fillId="2" borderId="1" xfId="1" applyFont="1" applyFill="1" applyBorder="1" applyAlignment="1">
      <alignment horizontal="left" vertical="center" wrapText="1"/>
    </xf>
    <xf numFmtId="0" fontId="9" fillId="0" borderId="1" xfId="1" applyFont="1" applyFill="1" applyBorder="1" applyAlignment="1">
      <alignment horizontal="left" vertical="center" wrapText="1"/>
    </xf>
    <xf numFmtId="0" fontId="13" fillId="3" borderId="1" xfId="1" applyFont="1" applyFill="1" applyBorder="1" applyAlignment="1">
      <alignment horizontal="left" vertical="center" wrapText="1"/>
    </xf>
    <xf numFmtId="0" fontId="5" fillId="3" borderId="1" xfId="1" applyFont="1" applyFill="1" applyBorder="1"/>
    <xf numFmtId="0" fontId="13" fillId="3" borderId="1" xfId="1" applyFont="1" applyFill="1" applyBorder="1" applyAlignment="1">
      <alignment horizontal="center" vertical="center" wrapText="1"/>
    </xf>
    <xf numFmtId="0" fontId="5" fillId="3" borderId="1" xfId="1" applyFont="1" applyFill="1" applyBorder="1" applyAlignment="1">
      <alignment horizontal="center"/>
    </xf>
    <xf numFmtId="0" fontId="13" fillId="0" borderId="1" xfId="1" applyFont="1" applyFill="1" applyBorder="1"/>
    <xf numFmtId="0" fontId="13" fillId="3" borderId="1" xfId="1" applyFont="1" applyFill="1" applyBorder="1" applyAlignment="1">
      <alignment vertical="center" wrapText="1"/>
    </xf>
    <xf numFmtId="49" fontId="4" fillId="3" borderId="2" xfId="1" applyNumberFormat="1" applyFont="1" applyFill="1" applyBorder="1" applyAlignment="1">
      <alignment horizontal="center" vertical="center" wrapText="1"/>
    </xf>
    <xf numFmtId="0" fontId="5" fillId="3" borderId="3" xfId="1" applyFont="1" applyFill="1" applyBorder="1"/>
    <xf numFmtId="0" fontId="5" fillId="3" borderId="4" xfId="1" applyFont="1" applyFill="1" applyBorder="1"/>
    <xf numFmtId="49" fontId="4" fillId="0" borderId="3" xfId="1"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6"/>
  <sheetViews>
    <sheetView tabSelected="1" zoomScale="84" zoomScaleNormal="84" zoomScaleSheetLayoutView="78" workbookViewId="0">
      <pane xSplit="2" ySplit="5" topLeftCell="C6" activePane="bottomRight" state="frozen"/>
      <selection pane="topRight" activeCell="C1" sqref="C1"/>
      <selection pane="bottomLeft" activeCell="A4" sqref="A4"/>
      <selection pane="bottomRight" activeCell="A3" sqref="A3:M3"/>
    </sheetView>
  </sheetViews>
  <sheetFormatPr defaultColWidth="14.375" defaultRowHeight="14.25" x14ac:dyDescent="0.2"/>
  <cols>
    <col min="1" max="1" width="4.875" style="1" customWidth="1"/>
    <col min="2" max="2" width="31.375" style="1" customWidth="1"/>
    <col min="3" max="3" width="9.875" style="1" customWidth="1"/>
    <col min="4" max="4" width="10.125" style="1" customWidth="1"/>
    <col min="5" max="5" width="11.25" style="1" customWidth="1"/>
    <col min="6" max="6" width="11.5" style="1" customWidth="1"/>
    <col min="7" max="7" width="10.5" style="1" customWidth="1"/>
    <col min="8" max="8" width="9.75" style="1" customWidth="1"/>
    <col min="9" max="9" width="11" style="1" customWidth="1"/>
    <col min="10" max="10" width="85" style="23" customWidth="1"/>
    <col min="11" max="11" width="12.25" style="1" customWidth="1"/>
    <col min="12" max="12" width="14.125" style="1" customWidth="1"/>
    <col min="13" max="13" width="45.25" style="1" customWidth="1"/>
    <col min="14" max="16384" width="14.375" style="1"/>
  </cols>
  <sheetData>
    <row r="2" spans="1:13" ht="23.25" customHeight="1" x14ac:dyDescent="0.3">
      <c r="F2" s="2"/>
      <c r="M2" s="18" t="s">
        <v>284</v>
      </c>
    </row>
    <row r="3" spans="1:13" ht="38.25" customHeight="1" x14ac:dyDescent="0.2">
      <c r="A3" s="26" t="s">
        <v>347</v>
      </c>
      <c r="B3" s="26"/>
      <c r="C3" s="26"/>
      <c r="D3" s="26"/>
      <c r="E3" s="26"/>
      <c r="F3" s="26"/>
      <c r="G3" s="26"/>
      <c r="H3" s="26"/>
      <c r="I3" s="26"/>
      <c r="J3" s="26"/>
      <c r="K3" s="26"/>
      <c r="L3" s="26"/>
      <c r="M3" s="26"/>
    </row>
    <row r="4" spans="1:13" ht="14.25" customHeight="1" x14ac:dyDescent="0.2">
      <c r="A4" s="27" t="s">
        <v>0</v>
      </c>
      <c r="B4" s="29" t="s">
        <v>1</v>
      </c>
      <c r="C4" s="29" t="s">
        <v>2</v>
      </c>
      <c r="D4" s="29" t="s">
        <v>3</v>
      </c>
      <c r="E4" s="30"/>
      <c r="F4" s="30"/>
      <c r="G4" s="30"/>
      <c r="H4" s="30"/>
      <c r="I4" s="30"/>
      <c r="J4" s="31" t="s">
        <v>346</v>
      </c>
      <c r="K4" s="29" t="s">
        <v>4</v>
      </c>
      <c r="L4" s="29" t="s">
        <v>5</v>
      </c>
      <c r="M4" s="29" t="s">
        <v>6</v>
      </c>
    </row>
    <row r="5" spans="1:13" ht="49.5" customHeight="1" x14ac:dyDescent="0.2">
      <c r="A5" s="28"/>
      <c r="B5" s="30"/>
      <c r="C5" s="30"/>
      <c r="D5" s="15" t="s">
        <v>7</v>
      </c>
      <c r="E5" s="3" t="s">
        <v>8</v>
      </c>
      <c r="F5" s="3" t="s">
        <v>9</v>
      </c>
      <c r="G5" s="3" t="s">
        <v>10</v>
      </c>
      <c r="H5" s="3" t="s">
        <v>11</v>
      </c>
      <c r="I5" s="3" t="s">
        <v>12</v>
      </c>
      <c r="J5" s="31"/>
      <c r="K5" s="30"/>
      <c r="L5" s="30"/>
      <c r="M5" s="30"/>
    </row>
    <row r="6" spans="1:13" x14ac:dyDescent="0.2">
      <c r="A6" s="40"/>
      <c r="B6" s="37" t="s">
        <v>13</v>
      </c>
      <c r="C6" s="38" t="s">
        <v>14</v>
      </c>
      <c r="D6" s="17" t="s">
        <v>8</v>
      </c>
      <c r="E6" s="4">
        <f>SUM(E7:E11)</f>
        <v>35286290.682080001</v>
      </c>
      <c r="F6" s="4">
        <f>SUM(F7:F11)</f>
        <v>1190697.0320799998</v>
      </c>
      <c r="G6" s="4">
        <f>SUM(G7:G11)</f>
        <v>1470182</v>
      </c>
      <c r="H6" s="4">
        <f>SUM(H7:H11)</f>
        <v>51933.3</v>
      </c>
      <c r="I6" s="4">
        <f>SUM(I7:I11)</f>
        <v>32573478.350000001</v>
      </c>
      <c r="J6" s="42"/>
      <c r="K6" s="44"/>
      <c r="L6" s="32"/>
      <c r="M6" s="32"/>
    </row>
    <row r="7" spans="1:13" x14ac:dyDescent="0.2">
      <c r="A7" s="35"/>
      <c r="B7" s="30"/>
      <c r="C7" s="30"/>
      <c r="D7" s="17">
        <v>2021</v>
      </c>
      <c r="E7" s="4">
        <f>F7+G7+H7+I7</f>
        <v>2097908.29</v>
      </c>
      <c r="F7" s="4">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4">
        <f t="shared" si="0"/>
        <v>319605.19999999995</v>
      </c>
      <c r="H7" s="4">
        <f t="shared" si="0"/>
        <v>3082.3999999999996</v>
      </c>
      <c r="I7" s="4">
        <f t="shared" si="0"/>
        <v>1567598.35</v>
      </c>
      <c r="J7" s="43"/>
      <c r="K7" s="33"/>
      <c r="L7" s="33"/>
      <c r="M7" s="33"/>
    </row>
    <row r="8" spans="1:13" x14ac:dyDescent="0.2">
      <c r="A8" s="35"/>
      <c r="B8" s="30"/>
      <c r="C8" s="30"/>
      <c r="D8" s="17">
        <v>2022</v>
      </c>
      <c r="E8" s="4">
        <f t="shared" ref="E8:E11" si="1">F8+G8+H8+I8</f>
        <v>3710149.4920800002</v>
      </c>
      <c r="F8" s="4">
        <f t="shared" si="0"/>
        <v>466963.49208</v>
      </c>
      <c r="G8" s="4">
        <f t="shared" si="0"/>
        <v>49773.3</v>
      </c>
      <c r="H8" s="4">
        <f t="shared" si="0"/>
        <v>26424.7</v>
      </c>
      <c r="I8" s="4">
        <f t="shared" si="0"/>
        <v>3166988</v>
      </c>
      <c r="J8" s="43"/>
      <c r="K8" s="33"/>
      <c r="L8" s="33"/>
      <c r="M8" s="33"/>
    </row>
    <row r="9" spans="1:13" x14ac:dyDescent="0.2">
      <c r="A9" s="35"/>
      <c r="B9" s="30"/>
      <c r="C9" s="30"/>
      <c r="D9" s="17">
        <v>2023</v>
      </c>
      <c r="E9" s="4">
        <f t="shared" si="1"/>
        <v>7280154.7000000002</v>
      </c>
      <c r="F9" s="4">
        <f t="shared" si="0"/>
        <v>341520.10000000003</v>
      </c>
      <c r="G9" s="4">
        <f t="shared" si="0"/>
        <v>492770.4</v>
      </c>
      <c r="H9" s="4">
        <f t="shared" si="0"/>
        <v>14926.2</v>
      </c>
      <c r="I9" s="4">
        <f t="shared" si="0"/>
        <v>6430938</v>
      </c>
      <c r="J9" s="43"/>
      <c r="K9" s="33"/>
      <c r="L9" s="33"/>
      <c r="M9" s="33"/>
    </row>
    <row r="10" spans="1:13" x14ac:dyDescent="0.2">
      <c r="A10" s="35"/>
      <c r="B10" s="30"/>
      <c r="C10" s="30"/>
      <c r="D10" s="17">
        <v>2024</v>
      </c>
      <c r="E10" s="4">
        <f t="shared" si="1"/>
        <v>6825489.2000000002</v>
      </c>
      <c r="F10" s="4">
        <f t="shared" si="0"/>
        <v>130012.7</v>
      </c>
      <c r="G10" s="4">
        <f t="shared" si="0"/>
        <v>315111.5</v>
      </c>
      <c r="H10" s="4">
        <f t="shared" si="0"/>
        <v>6000</v>
      </c>
      <c r="I10" s="4">
        <f t="shared" si="0"/>
        <v>6374365</v>
      </c>
      <c r="J10" s="43"/>
      <c r="K10" s="33"/>
      <c r="L10" s="33"/>
      <c r="M10" s="33"/>
    </row>
    <row r="11" spans="1:13" x14ac:dyDescent="0.2">
      <c r="A11" s="41"/>
      <c r="B11" s="30"/>
      <c r="C11" s="30"/>
      <c r="D11" s="17">
        <v>2025</v>
      </c>
      <c r="E11" s="4">
        <f t="shared" si="1"/>
        <v>15372589</v>
      </c>
      <c r="F11" s="4">
        <f t="shared" si="0"/>
        <v>44578.400000000001</v>
      </c>
      <c r="G11" s="4">
        <f t="shared" si="0"/>
        <v>292921.59999999998</v>
      </c>
      <c r="H11" s="4">
        <f t="shared" si="0"/>
        <v>1500</v>
      </c>
      <c r="I11" s="4">
        <f t="shared" si="0"/>
        <v>15033589</v>
      </c>
      <c r="J11" s="43"/>
      <c r="K11" s="33"/>
      <c r="L11" s="33"/>
      <c r="M11" s="33"/>
    </row>
    <row r="12" spans="1:13" x14ac:dyDescent="0.2">
      <c r="A12" s="34" t="s">
        <v>15</v>
      </c>
      <c r="B12" s="37" t="s">
        <v>16</v>
      </c>
      <c r="C12" s="38" t="s">
        <v>14</v>
      </c>
      <c r="D12" s="17" t="s">
        <v>8</v>
      </c>
      <c r="E12" s="4">
        <f t="shared" ref="E12:E16" si="2">SUM(F12:I12)</f>
        <v>7500259.6820799988</v>
      </c>
      <c r="F12" s="4">
        <f>SUM(F13:F17)</f>
        <v>1190697.0320799998</v>
      </c>
      <c r="G12" s="4">
        <f>SUM(G13:G17)</f>
        <v>1470182</v>
      </c>
      <c r="H12" s="4">
        <f>SUM(H13:H17)</f>
        <v>51933.3</v>
      </c>
      <c r="I12" s="4">
        <f>SUM(I13:I17)</f>
        <v>4787447.3499999996</v>
      </c>
      <c r="J12" s="39" t="s">
        <v>15</v>
      </c>
      <c r="K12" s="38"/>
      <c r="L12" s="38"/>
      <c r="M12" s="38" t="s">
        <v>15</v>
      </c>
    </row>
    <row r="13" spans="1:13" x14ac:dyDescent="0.2">
      <c r="A13" s="35"/>
      <c r="B13" s="30"/>
      <c r="C13" s="30"/>
      <c r="D13" s="17">
        <v>2021</v>
      </c>
      <c r="E13" s="4">
        <f t="shared" si="2"/>
        <v>1442831.29</v>
      </c>
      <c r="F13" s="4">
        <f t="shared" ref="F13:I17" si="3">F21+F33+F52+F65+F71+F77+F83+F89+F95+F101+F119+F125+F131+F137+F27+F143+F149+F40+F46+F157+F163+F169+F175+F181+F187+F193+F199+F205+F211+F217+F223+F229+F235+F241+F247+F253+F259+F265+F271+F277+F283+F289+F295+F302+F308+F314+F320+F326+F332+F338+F344+F351+F357+F363+F369+F375+F381+F387+F393+F399+F405+F412+F418+F424</f>
        <v>207622.34</v>
      </c>
      <c r="G13" s="4">
        <f t="shared" si="3"/>
        <v>319605.19999999995</v>
      </c>
      <c r="H13" s="4">
        <f t="shared" si="3"/>
        <v>3082.3999999999996</v>
      </c>
      <c r="I13" s="4">
        <f t="shared" si="3"/>
        <v>912521.35000000009</v>
      </c>
      <c r="J13" s="39"/>
      <c r="K13" s="30"/>
      <c r="L13" s="30"/>
      <c r="M13" s="30"/>
    </row>
    <row r="14" spans="1:13" x14ac:dyDescent="0.2">
      <c r="A14" s="35"/>
      <c r="B14" s="30"/>
      <c r="C14" s="30"/>
      <c r="D14" s="17">
        <v>2022</v>
      </c>
      <c r="E14" s="4">
        <f t="shared" si="2"/>
        <v>1606155.49208</v>
      </c>
      <c r="F14" s="4">
        <f t="shared" si="3"/>
        <v>466963.49208</v>
      </c>
      <c r="G14" s="4">
        <f t="shared" si="3"/>
        <v>49773.3</v>
      </c>
      <c r="H14" s="4">
        <f t="shared" si="3"/>
        <v>26424.7</v>
      </c>
      <c r="I14" s="4">
        <f t="shared" si="3"/>
        <v>1062994</v>
      </c>
      <c r="J14" s="39"/>
      <c r="K14" s="30"/>
      <c r="L14" s="30"/>
      <c r="M14" s="30"/>
    </row>
    <row r="15" spans="1:13" x14ac:dyDescent="0.2">
      <c r="A15" s="35"/>
      <c r="B15" s="30"/>
      <c r="C15" s="30"/>
      <c r="D15" s="17">
        <v>2023</v>
      </c>
      <c r="E15" s="4">
        <f t="shared" si="2"/>
        <v>2524419.7000000002</v>
      </c>
      <c r="F15" s="4">
        <f t="shared" si="3"/>
        <v>341520.10000000003</v>
      </c>
      <c r="G15" s="4">
        <f t="shared" si="3"/>
        <v>492770.4</v>
      </c>
      <c r="H15" s="4">
        <f t="shared" si="3"/>
        <v>14926.2</v>
      </c>
      <c r="I15" s="4">
        <f t="shared" si="3"/>
        <v>1675203</v>
      </c>
      <c r="J15" s="39"/>
      <c r="K15" s="30"/>
      <c r="L15" s="30"/>
      <c r="M15" s="30"/>
    </row>
    <row r="16" spans="1:13" x14ac:dyDescent="0.2">
      <c r="A16" s="35"/>
      <c r="B16" s="30"/>
      <c r="C16" s="30"/>
      <c r="D16" s="17">
        <v>2024</v>
      </c>
      <c r="E16" s="4">
        <f t="shared" si="2"/>
        <v>1181923.2</v>
      </c>
      <c r="F16" s="4">
        <f t="shared" si="3"/>
        <v>130012.7</v>
      </c>
      <c r="G16" s="4">
        <f t="shared" si="3"/>
        <v>315111.5</v>
      </c>
      <c r="H16" s="4">
        <f t="shared" si="3"/>
        <v>6000</v>
      </c>
      <c r="I16" s="4">
        <f t="shared" si="3"/>
        <v>730799</v>
      </c>
      <c r="J16" s="39"/>
      <c r="K16" s="30"/>
      <c r="L16" s="30"/>
      <c r="M16" s="30"/>
    </row>
    <row r="17" spans="1:13" x14ac:dyDescent="0.2">
      <c r="A17" s="36"/>
      <c r="B17" s="30"/>
      <c r="C17" s="30"/>
      <c r="D17" s="17">
        <v>2025</v>
      </c>
      <c r="E17" s="4">
        <f>SUM(F17:I17)</f>
        <v>744930</v>
      </c>
      <c r="F17" s="4">
        <f t="shared" si="3"/>
        <v>44578.400000000001</v>
      </c>
      <c r="G17" s="4">
        <f t="shared" si="3"/>
        <v>292921.59999999998</v>
      </c>
      <c r="H17" s="4">
        <f t="shared" si="3"/>
        <v>1500</v>
      </c>
      <c r="I17" s="4">
        <f t="shared" si="3"/>
        <v>405930</v>
      </c>
      <c r="J17" s="39"/>
      <c r="K17" s="30"/>
      <c r="L17" s="30"/>
      <c r="M17" s="30"/>
    </row>
    <row r="18" spans="1:13" ht="18" x14ac:dyDescent="0.2">
      <c r="A18" s="6" t="s">
        <v>17</v>
      </c>
      <c r="B18" s="45" t="s">
        <v>18</v>
      </c>
      <c r="C18" s="45"/>
      <c r="D18" s="45"/>
      <c r="E18" s="46"/>
      <c r="F18" s="46"/>
      <c r="G18" s="46"/>
      <c r="H18" s="46"/>
      <c r="I18" s="46"/>
      <c r="J18" s="24"/>
      <c r="K18" s="21"/>
      <c r="L18" s="21"/>
      <c r="M18" s="21"/>
    </row>
    <row r="19" spans="1:13" x14ac:dyDescent="0.2">
      <c r="A19" s="8" t="s">
        <v>19</v>
      </c>
      <c r="B19" s="47" t="s">
        <v>20</v>
      </c>
      <c r="C19" s="30"/>
      <c r="D19" s="30"/>
      <c r="E19" s="30"/>
      <c r="F19" s="30"/>
      <c r="G19" s="30"/>
      <c r="H19" s="30"/>
      <c r="I19" s="30"/>
      <c r="J19" s="30"/>
      <c r="K19" s="30"/>
      <c r="L19" s="30"/>
      <c r="M19" s="30"/>
    </row>
    <row r="20" spans="1:13" ht="14.25" customHeight="1" x14ac:dyDescent="0.2">
      <c r="A20" s="48" t="s">
        <v>21</v>
      </c>
      <c r="B20" s="49" t="s">
        <v>22</v>
      </c>
      <c r="C20" s="31" t="s">
        <v>23</v>
      </c>
      <c r="D20" s="16" t="s">
        <v>8</v>
      </c>
      <c r="E20" s="7">
        <f>SUM(E21:E25)</f>
        <v>64000</v>
      </c>
      <c r="F20" s="7">
        <f>SUM(F21:F25)</f>
        <v>0</v>
      </c>
      <c r="G20" s="7">
        <f>SUM(G21:G25)</f>
        <v>0</v>
      </c>
      <c r="H20" s="7">
        <f>SUM(H21:H25)</f>
        <v>0</v>
      </c>
      <c r="I20" s="7">
        <f>SUM(I21:I25)</f>
        <v>64000</v>
      </c>
      <c r="J20" s="49" t="s">
        <v>285</v>
      </c>
      <c r="K20" s="31" t="s">
        <v>24</v>
      </c>
      <c r="L20" s="31" t="s">
        <v>25</v>
      </c>
      <c r="M20" s="49" t="s">
        <v>26</v>
      </c>
    </row>
    <row r="21" spans="1:13" x14ac:dyDescent="0.2">
      <c r="A21" s="35"/>
      <c r="B21" s="30"/>
      <c r="C21" s="30"/>
      <c r="D21" s="16">
        <v>2021</v>
      </c>
      <c r="E21" s="7">
        <f>SUM(F21:I21)</f>
        <v>64000</v>
      </c>
      <c r="F21" s="7">
        <v>0</v>
      </c>
      <c r="G21" s="7">
        <v>0</v>
      </c>
      <c r="H21" s="7">
        <v>0</v>
      </c>
      <c r="I21" s="7">
        <v>64000</v>
      </c>
      <c r="J21" s="49"/>
      <c r="K21" s="50"/>
      <c r="L21" s="50"/>
      <c r="M21" s="30"/>
    </row>
    <row r="22" spans="1:13" x14ac:dyDescent="0.2">
      <c r="A22" s="35"/>
      <c r="B22" s="30"/>
      <c r="C22" s="30"/>
      <c r="D22" s="16">
        <v>2022</v>
      </c>
      <c r="E22" s="7">
        <f>SUM(F22:I22)</f>
        <v>0</v>
      </c>
      <c r="F22" s="7">
        <v>0</v>
      </c>
      <c r="G22" s="7">
        <v>0</v>
      </c>
      <c r="H22" s="7">
        <v>0</v>
      </c>
      <c r="I22" s="7">
        <v>0</v>
      </c>
      <c r="J22" s="49"/>
      <c r="K22" s="50"/>
      <c r="L22" s="50"/>
      <c r="M22" s="30"/>
    </row>
    <row r="23" spans="1:13" x14ac:dyDescent="0.2">
      <c r="A23" s="35"/>
      <c r="B23" s="30"/>
      <c r="C23" s="30"/>
      <c r="D23" s="16">
        <v>2023</v>
      </c>
      <c r="E23" s="7">
        <f>SUM(F23:I23)</f>
        <v>0</v>
      </c>
      <c r="F23" s="7">
        <v>0</v>
      </c>
      <c r="G23" s="7">
        <v>0</v>
      </c>
      <c r="H23" s="7">
        <v>0</v>
      </c>
      <c r="I23" s="7">
        <v>0</v>
      </c>
      <c r="J23" s="49"/>
      <c r="K23" s="50"/>
      <c r="L23" s="50"/>
      <c r="M23" s="30"/>
    </row>
    <row r="24" spans="1:13" x14ac:dyDescent="0.2">
      <c r="A24" s="35"/>
      <c r="B24" s="30"/>
      <c r="C24" s="30"/>
      <c r="D24" s="16">
        <v>2024</v>
      </c>
      <c r="E24" s="7">
        <f>SUM(F24:I24)</f>
        <v>0</v>
      </c>
      <c r="F24" s="7">
        <v>0</v>
      </c>
      <c r="G24" s="7">
        <v>0</v>
      </c>
      <c r="H24" s="7">
        <v>0</v>
      </c>
      <c r="I24" s="7">
        <v>0</v>
      </c>
      <c r="J24" s="49"/>
      <c r="K24" s="50"/>
      <c r="L24" s="50"/>
      <c r="M24" s="30"/>
    </row>
    <row r="25" spans="1:13" ht="115.5" customHeight="1" x14ac:dyDescent="0.2">
      <c r="A25" s="41"/>
      <c r="B25" s="30"/>
      <c r="C25" s="30"/>
      <c r="D25" s="16">
        <v>2025</v>
      </c>
      <c r="E25" s="7">
        <f>SUM(F25:I25)</f>
        <v>0</v>
      </c>
      <c r="F25" s="7">
        <v>0</v>
      </c>
      <c r="G25" s="7">
        <v>0</v>
      </c>
      <c r="H25" s="7">
        <v>0</v>
      </c>
      <c r="I25" s="7">
        <v>0</v>
      </c>
      <c r="J25" s="49"/>
      <c r="K25" s="50"/>
      <c r="L25" s="50"/>
      <c r="M25" s="30"/>
    </row>
    <row r="26" spans="1:13" ht="14.25" customHeight="1" x14ac:dyDescent="0.2">
      <c r="A26" s="48" t="s">
        <v>27</v>
      </c>
      <c r="B26" s="52" t="s">
        <v>28</v>
      </c>
      <c r="C26" s="38" t="s">
        <v>29</v>
      </c>
      <c r="D26" s="16" t="s">
        <v>30</v>
      </c>
      <c r="E26" s="7">
        <f>SUM(E27:E31)</f>
        <v>492500</v>
      </c>
      <c r="F26" s="7">
        <f>SUM(F27:F31)</f>
        <v>0</v>
      </c>
      <c r="G26" s="7">
        <f>SUM(G27:G31)</f>
        <v>0</v>
      </c>
      <c r="H26" s="7">
        <f>SUM(H27:H31)</f>
        <v>0</v>
      </c>
      <c r="I26" s="7">
        <f>SUM(I27:I31)</f>
        <v>492500</v>
      </c>
      <c r="J26" s="49" t="s">
        <v>286</v>
      </c>
      <c r="K26" s="31" t="s">
        <v>31</v>
      </c>
      <c r="L26" s="31" t="s">
        <v>32</v>
      </c>
      <c r="M26" s="49" t="s">
        <v>33</v>
      </c>
    </row>
    <row r="27" spans="1:13" x14ac:dyDescent="0.2">
      <c r="A27" s="35"/>
      <c r="B27" s="30"/>
      <c r="C27" s="30"/>
      <c r="D27" s="16">
        <v>2021</v>
      </c>
      <c r="E27" s="7">
        <f>SUM(F27:I27)</f>
        <v>134400</v>
      </c>
      <c r="F27" s="7">
        <v>0</v>
      </c>
      <c r="G27" s="7">
        <v>0</v>
      </c>
      <c r="H27" s="7">
        <v>0</v>
      </c>
      <c r="I27" s="7">
        <v>134400</v>
      </c>
      <c r="J27" s="49"/>
      <c r="K27" s="50"/>
      <c r="L27" s="50"/>
      <c r="M27" s="49"/>
    </row>
    <row r="28" spans="1:13" x14ac:dyDescent="0.2">
      <c r="A28" s="35"/>
      <c r="B28" s="30"/>
      <c r="C28" s="30"/>
      <c r="D28" s="16">
        <v>2022</v>
      </c>
      <c r="E28" s="7">
        <f>SUM(F28:I28)</f>
        <v>326100</v>
      </c>
      <c r="F28" s="7">
        <v>0</v>
      </c>
      <c r="G28" s="7">
        <v>0</v>
      </c>
      <c r="H28" s="7">
        <v>0</v>
      </c>
      <c r="I28" s="7">
        <v>326100</v>
      </c>
      <c r="J28" s="49"/>
      <c r="K28" s="50"/>
      <c r="L28" s="50"/>
      <c r="M28" s="49"/>
    </row>
    <row r="29" spans="1:13" x14ac:dyDescent="0.2">
      <c r="A29" s="35"/>
      <c r="B29" s="30"/>
      <c r="C29" s="30"/>
      <c r="D29" s="16">
        <v>2023</v>
      </c>
      <c r="E29" s="7">
        <f>SUM(F29:I29)</f>
        <v>32000</v>
      </c>
      <c r="F29" s="7">
        <v>0</v>
      </c>
      <c r="G29" s="7">
        <v>0</v>
      </c>
      <c r="H29" s="7">
        <v>0</v>
      </c>
      <c r="I29" s="7">
        <v>32000</v>
      </c>
      <c r="J29" s="49"/>
      <c r="K29" s="50"/>
      <c r="L29" s="50"/>
      <c r="M29" s="49"/>
    </row>
    <row r="30" spans="1:13" x14ac:dyDescent="0.2">
      <c r="A30" s="35"/>
      <c r="B30" s="30"/>
      <c r="C30" s="30"/>
      <c r="D30" s="16">
        <v>2024</v>
      </c>
      <c r="E30" s="7">
        <f>SUM(F30:I30)</f>
        <v>0</v>
      </c>
      <c r="F30" s="7">
        <v>0</v>
      </c>
      <c r="G30" s="7">
        <v>0</v>
      </c>
      <c r="H30" s="7">
        <v>0</v>
      </c>
      <c r="I30" s="7">
        <v>0</v>
      </c>
      <c r="J30" s="49"/>
      <c r="K30" s="50"/>
      <c r="L30" s="50"/>
      <c r="M30" s="49"/>
    </row>
    <row r="31" spans="1:13" ht="65.25" customHeight="1" x14ac:dyDescent="0.2">
      <c r="A31" s="41"/>
      <c r="B31" s="30"/>
      <c r="C31" s="30"/>
      <c r="D31" s="16">
        <v>2025</v>
      </c>
      <c r="E31" s="7">
        <f>SUM(F31:I31)</f>
        <v>0</v>
      </c>
      <c r="F31" s="7">
        <v>0</v>
      </c>
      <c r="G31" s="7">
        <v>0</v>
      </c>
      <c r="H31" s="7">
        <v>0</v>
      </c>
      <c r="I31" s="7">
        <v>0</v>
      </c>
      <c r="J31" s="49"/>
      <c r="K31" s="50"/>
      <c r="L31" s="50"/>
      <c r="M31" s="49"/>
    </row>
    <row r="32" spans="1:13" ht="14.25" customHeight="1" x14ac:dyDescent="0.2">
      <c r="A32" s="48" t="s">
        <v>34</v>
      </c>
      <c r="B32" s="49" t="s">
        <v>35</v>
      </c>
      <c r="C32" s="31">
        <v>2021</v>
      </c>
      <c r="D32" s="16" t="s">
        <v>8</v>
      </c>
      <c r="E32" s="7">
        <f>SUM(E33:E37)</f>
        <v>7071</v>
      </c>
      <c r="F32" s="7">
        <f>SUM(F33:F37)</f>
        <v>0</v>
      </c>
      <c r="G32" s="7">
        <f>SUM(G33:G37)</f>
        <v>0</v>
      </c>
      <c r="H32" s="7">
        <f>SUM(H33:H37)</f>
        <v>0</v>
      </c>
      <c r="I32" s="7">
        <f>SUM(I33:I37)</f>
        <v>7071</v>
      </c>
      <c r="J32" s="49" t="s">
        <v>287</v>
      </c>
      <c r="K32" s="31" t="s">
        <v>36</v>
      </c>
      <c r="L32" s="31" t="s">
        <v>25</v>
      </c>
      <c r="M32" s="49" t="s">
        <v>37</v>
      </c>
    </row>
    <row r="33" spans="1:13" x14ac:dyDescent="0.2">
      <c r="A33" s="35"/>
      <c r="B33" s="30"/>
      <c r="C33" s="30"/>
      <c r="D33" s="16">
        <v>2021</v>
      </c>
      <c r="E33" s="7">
        <f>SUM(F33:I33)</f>
        <v>7071</v>
      </c>
      <c r="F33" s="7">
        <v>0</v>
      </c>
      <c r="G33" s="7">
        <v>0</v>
      </c>
      <c r="H33" s="7">
        <v>0</v>
      </c>
      <c r="I33" s="7">
        <v>7071</v>
      </c>
      <c r="J33" s="49"/>
      <c r="K33" s="50"/>
      <c r="L33" s="50"/>
      <c r="M33" s="30"/>
    </row>
    <row r="34" spans="1:13" x14ac:dyDescent="0.2">
      <c r="A34" s="35"/>
      <c r="B34" s="30"/>
      <c r="C34" s="30"/>
      <c r="D34" s="16">
        <v>2022</v>
      </c>
      <c r="E34" s="7">
        <f>SUM(F34:I34)</f>
        <v>0</v>
      </c>
      <c r="F34" s="7">
        <v>0</v>
      </c>
      <c r="G34" s="7">
        <v>0</v>
      </c>
      <c r="H34" s="7">
        <v>0</v>
      </c>
      <c r="I34" s="7">
        <v>0</v>
      </c>
      <c r="J34" s="49"/>
      <c r="K34" s="50"/>
      <c r="L34" s="50"/>
      <c r="M34" s="30"/>
    </row>
    <row r="35" spans="1:13" x14ac:dyDescent="0.2">
      <c r="A35" s="35"/>
      <c r="B35" s="30"/>
      <c r="C35" s="30"/>
      <c r="D35" s="16">
        <v>2023</v>
      </c>
      <c r="E35" s="7">
        <f>SUM(F35:I35)</f>
        <v>0</v>
      </c>
      <c r="F35" s="7">
        <v>0</v>
      </c>
      <c r="G35" s="7">
        <v>0</v>
      </c>
      <c r="H35" s="7">
        <v>0</v>
      </c>
      <c r="I35" s="7">
        <v>0</v>
      </c>
      <c r="J35" s="49"/>
      <c r="K35" s="50"/>
      <c r="L35" s="50"/>
      <c r="M35" s="30"/>
    </row>
    <row r="36" spans="1:13" x14ac:dyDescent="0.2">
      <c r="A36" s="35"/>
      <c r="B36" s="30"/>
      <c r="C36" s="30"/>
      <c r="D36" s="16">
        <v>2024</v>
      </c>
      <c r="E36" s="7">
        <f>SUM(F36:I36)</f>
        <v>0</v>
      </c>
      <c r="F36" s="7">
        <v>0</v>
      </c>
      <c r="G36" s="7">
        <v>0</v>
      </c>
      <c r="H36" s="7">
        <v>0</v>
      </c>
      <c r="I36" s="7">
        <v>0</v>
      </c>
      <c r="J36" s="49"/>
      <c r="K36" s="50"/>
      <c r="L36" s="50"/>
      <c r="M36" s="30"/>
    </row>
    <row r="37" spans="1:13" ht="105" customHeight="1" x14ac:dyDescent="0.2">
      <c r="A37" s="41"/>
      <c r="B37" s="30"/>
      <c r="C37" s="30"/>
      <c r="D37" s="16">
        <v>2025</v>
      </c>
      <c r="E37" s="7">
        <f>SUM(F37:I37)</f>
        <v>0</v>
      </c>
      <c r="F37" s="7">
        <v>0</v>
      </c>
      <c r="G37" s="7">
        <v>0</v>
      </c>
      <c r="H37" s="7">
        <v>0</v>
      </c>
      <c r="I37" s="7">
        <v>0</v>
      </c>
      <c r="J37" s="49"/>
      <c r="K37" s="50"/>
      <c r="L37" s="50"/>
      <c r="M37" s="30"/>
    </row>
    <row r="38" spans="1:13" x14ac:dyDescent="0.2">
      <c r="A38" s="8" t="s">
        <v>38</v>
      </c>
      <c r="B38" s="51" t="s">
        <v>39</v>
      </c>
      <c r="C38" s="30"/>
      <c r="D38" s="30"/>
      <c r="E38" s="30"/>
      <c r="F38" s="30"/>
      <c r="G38" s="30"/>
      <c r="H38" s="30"/>
      <c r="I38" s="30"/>
      <c r="J38" s="30"/>
      <c r="K38" s="30"/>
      <c r="L38" s="30"/>
      <c r="M38" s="30"/>
    </row>
    <row r="39" spans="1:13" ht="14.25" customHeight="1" x14ac:dyDescent="0.2">
      <c r="A39" s="48" t="s">
        <v>40</v>
      </c>
      <c r="B39" s="52" t="s">
        <v>41</v>
      </c>
      <c r="C39" s="38" t="s">
        <v>29</v>
      </c>
      <c r="D39" s="16" t="s">
        <v>30</v>
      </c>
      <c r="E39" s="7">
        <f t="shared" ref="E39:I39" si="4">SUM(E40:E44)</f>
        <v>316326</v>
      </c>
      <c r="F39" s="7">
        <f t="shared" si="4"/>
        <v>0</v>
      </c>
      <c r="G39" s="7">
        <f t="shared" si="4"/>
        <v>0</v>
      </c>
      <c r="H39" s="7">
        <f t="shared" si="4"/>
        <v>0</v>
      </c>
      <c r="I39" s="7">
        <f t="shared" si="4"/>
        <v>316326</v>
      </c>
      <c r="J39" s="49" t="s">
        <v>42</v>
      </c>
      <c r="K39" s="31" t="s">
        <v>43</v>
      </c>
      <c r="L39" s="31" t="s">
        <v>44</v>
      </c>
      <c r="M39" s="49" t="s">
        <v>45</v>
      </c>
    </row>
    <row r="40" spans="1:13" x14ac:dyDescent="0.2">
      <c r="A40" s="35"/>
      <c r="B40" s="30"/>
      <c r="C40" s="30"/>
      <c r="D40" s="16">
        <v>2021</v>
      </c>
      <c r="E40" s="7">
        <f>SUM(F40:I40)</f>
        <v>61623</v>
      </c>
      <c r="F40" s="7">
        <v>0</v>
      </c>
      <c r="G40" s="7">
        <v>0</v>
      </c>
      <c r="H40" s="7">
        <v>0</v>
      </c>
      <c r="I40" s="7">
        <v>61623</v>
      </c>
      <c r="J40" s="49"/>
      <c r="K40" s="50"/>
      <c r="L40" s="50"/>
      <c r="M40" s="49"/>
    </row>
    <row r="41" spans="1:13" x14ac:dyDescent="0.2">
      <c r="A41" s="35"/>
      <c r="B41" s="30"/>
      <c r="C41" s="30"/>
      <c r="D41" s="16">
        <v>2022</v>
      </c>
      <c r="E41" s="7">
        <f>SUM(F41:I41)</f>
        <v>122300</v>
      </c>
      <c r="F41" s="7">
        <v>0</v>
      </c>
      <c r="G41" s="7">
        <v>0</v>
      </c>
      <c r="H41" s="7">
        <v>0</v>
      </c>
      <c r="I41" s="7">
        <v>122300</v>
      </c>
      <c r="J41" s="49"/>
      <c r="K41" s="50"/>
      <c r="L41" s="50"/>
      <c r="M41" s="49"/>
    </row>
    <row r="42" spans="1:13" x14ac:dyDescent="0.2">
      <c r="A42" s="35"/>
      <c r="B42" s="30"/>
      <c r="C42" s="30"/>
      <c r="D42" s="16">
        <v>2023</v>
      </c>
      <c r="E42" s="7">
        <f>SUM(F42:I42)</f>
        <v>132403</v>
      </c>
      <c r="F42" s="7">
        <v>0</v>
      </c>
      <c r="G42" s="7">
        <v>0</v>
      </c>
      <c r="H42" s="7">
        <v>0</v>
      </c>
      <c r="I42" s="7">
        <v>132403</v>
      </c>
      <c r="J42" s="49"/>
      <c r="K42" s="50"/>
      <c r="L42" s="50"/>
      <c r="M42" s="49"/>
    </row>
    <row r="43" spans="1:13" x14ac:dyDescent="0.2">
      <c r="A43" s="35"/>
      <c r="B43" s="30"/>
      <c r="C43" s="30"/>
      <c r="D43" s="16">
        <v>2024</v>
      </c>
      <c r="E43" s="7">
        <f>SUM(F43:I43)</f>
        <v>0</v>
      </c>
      <c r="F43" s="7">
        <v>0</v>
      </c>
      <c r="G43" s="7">
        <v>0</v>
      </c>
      <c r="H43" s="7">
        <v>0</v>
      </c>
      <c r="I43" s="7">
        <v>0</v>
      </c>
      <c r="J43" s="49"/>
      <c r="K43" s="50"/>
      <c r="L43" s="50"/>
      <c r="M43" s="49"/>
    </row>
    <row r="44" spans="1:13" ht="44.25" customHeight="1" x14ac:dyDescent="0.2">
      <c r="A44" s="41"/>
      <c r="B44" s="30"/>
      <c r="C44" s="30"/>
      <c r="D44" s="16">
        <v>2025</v>
      </c>
      <c r="E44" s="7">
        <f>SUM(F44:I44)</f>
        <v>0</v>
      </c>
      <c r="F44" s="7">
        <v>0</v>
      </c>
      <c r="G44" s="7">
        <v>0</v>
      </c>
      <c r="H44" s="7">
        <v>0</v>
      </c>
      <c r="I44" s="7">
        <v>0</v>
      </c>
      <c r="J44" s="49"/>
      <c r="K44" s="50"/>
      <c r="L44" s="50"/>
      <c r="M44" s="49"/>
    </row>
    <row r="45" spans="1:13" ht="14.25" customHeight="1" x14ac:dyDescent="0.2">
      <c r="A45" s="48" t="s">
        <v>46</v>
      </c>
      <c r="B45" s="52" t="s">
        <v>47</v>
      </c>
      <c r="C45" s="38" t="s">
        <v>48</v>
      </c>
      <c r="D45" s="16" t="s">
        <v>30</v>
      </c>
      <c r="E45" s="7">
        <f>SUM(E46:E50)</f>
        <v>934800</v>
      </c>
      <c r="F45" s="7">
        <f>SUM(F46:F50)</f>
        <v>0</v>
      </c>
      <c r="G45" s="7">
        <f>SUM(G46:G50)</f>
        <v>0</v>
      </c>
      <c r="H45" s="7">
        <f>SUM(H46:H50)</f>
        <v>0</v>
      </c>
      <c r="I45" s="7">
        <f>SUM(I46:I50)</f>
        <v>934800</v>
      </c>
      <c r="J45" s="49" t="s">
        <v>49</v>
      </c>
      <c r="K45" s="31" t="s">
        <v>43</v>
      </c>
      <c r="L45" s="31" t="s">
        <v>44</v>
      </c>
      <c r="M45" s="49" t="s">
        <v>45</v>
      </c>
    </row>
    <row r="46" spans="1:13" x14ac:dyDescent="0.2">
      <c r="A46" s="35"/>
      <c r="B46" s="30"/>
      <c r="C46" s="30"/>
      <c r="D46" s="16">
        <v>2021</v>
      </c>
      <c r="E46" s="7">
        <f>SUM(F46:I46)</f>
        <v>0</v>
      </c>
      <c r="F46" s="7">
        <v>0</v>
      </c>
      <c r="G46" s="7">
        <v>0</v>
      </c>
      <c r="H46" s="7">
        <v>0</v>
      </c>
      <c r="I46" s="7">
        <v>0</v>
      </c>
      <c r="J46" s="49"/>
      <c r="K46" s="50"/>
      <c r="L46" s="50"/>
      <c r="M46" s="49"/>
    </row>
    <row r="47" spans="1:13" x14ac:dyDescent="0.2">
      <c r="A47" s="35"/>
      <c r="B47" s="30"/>
      <c r="C47" s="30"/>
      <c r="D47" s="16">
        <v>2022</v>
      </c>
      <c r="E47" s="7">
        <f>SUM(F47:I47)</f>
        <v>10500</v>
      </c>
      <c r="F47" s="7">
        <v>0</v>
      </c>
      <c r="G47" s="7">
        <v>0</v>
      </c>
      <c r="H47" s="7">
        <v>0</v>
      </c>
      <c r="I47" s="7">
        <v>10500</v>
      </c>
      <c r="J47" s="49"/>
      <c r="K47" s="50"/>
      <c r="L47" s="50"/>
      <c r="M47" s="49"/>
    </row>
    <row r="48" spans="1:13" x14ac:dyDescent="0.2">
      <c r="A48" s="35"/>
      <c r="B48" s="30"/>
      <c r="C48" s="30"/>
      <c r="D48" s="16">
        <v>2023</v>
      </c>
      <c r="E48" s="7">
        <f>SUM(F48:I48)</f>
        <v>647600</v>
      </c>
      <c r="F48" s="7">
        <v>0</v>
      </c>
      <c r="G48" s="7">
        <v>0</v>
      </c>
      <c r="H48" s="7">
        <v>0</v>
      </c>
      <c r="I48" s="7">
        <v>647600</v>
      </c>
      <c r="J48" s="49"/>
      <c r="K48" s="50"/>
      <c r="L48" s="50"/>
      <c r="M48" s="49"/>
    </row>
    <row r="49" spans="1:13" x14ac:dyDescent="0.2">
      <c r="A49" s="35"/>
      <c r="B49" s="30"/>
      <c r="C49" s="30"/>
      <c r="D49" s="16">
        <v>2024</v>
      </c>
      <c r="E49" s="7">
        <f>SUM(F49:I49)</f>
        <v>276700</v>
      </c>
      <c r="F49" s="7">
        <v>0</v>
      </c>
      <c r="G49" s="7">
        <v>0</v>
      </c>
      <c r="H49" s="7">
        <v>0</v>
      </c>
      <c r="I49" s="7">
        <v>276700</v>
      </c>
      <c r="J49" s="49"/>
      <c r="K49" s="50"/>
      <c r="L49" s="50"/>
      <c r="M49" s="49"/>
    </row>
    <row r="50" spans="1:13" ht="34.5" customHeight="1" x14ac:dyDescent="0.2">
      <c r="A50" s="41"/>
      <c r="B50" s="30"/>
      <c r="C50" s="30"/>
      <c r="D50" s="16">
        <v>2025</v>
      </c>
      <c r="E50" s="7">
        <f>SUM(F50:I50)</f>
        <v>0</v>
      </c>
      <c r="F50" s="7">
        <v>0</v>
      </c>
      <c r="G50" s="7">
        <v>0</v>
      </c>
      <c r="H50" s="7">
        <v>0</v>
      </c>
      <c r="I50" s="7">
        <v>0</v>
      </c>
      <c r="J50" s="49"/>
      <c r="K50" s="50"/>
      <c r="L50" s="50"/>
      <c r="M50" s="49"/>
    </row>
    <row r="51" spans="1:13" ht="14.25" customHeight="1" x14ac:dyDescent="0.2">
      <c r="A51" s="48" t="s">
        <v>50</v>
      </c>
      <c r="B51" s="49" t="s">
        <v>51</v>
      </c>
      <c r="C51" s="31" t="s">
        <v>23</v>
      </c>
      <c r="D51" s="16" t="s">
        <v>8</v>
      </c>
      <c r="E51" s="7">
        <f>SUM(E52:E56)</f>
        <v>115096</v>
      </c>
      <c r="F51" s="7">
        <f>SUM(F52:F56)</f>
        <v>0</v>
      </c>
      <c r="G51" s="7">
        <f>SUM(G52:G56)</f>
        <v>0</v>
      </c>
      <c r="H51" s="7">
        <f>SUM(H52:H56)</f>
        <v>0</v>
      </c>
      <c r="I51" s="7">
        <f>SUM(I52:I56)</f>
        <v>115096</v>
      </c>
      <c r="J51" s="49" t="s">
        <v>288</v>
      </c>
      <c r="K51" s="31" t="s">
        <v>52</v>
      </c>
      <c r="L51" s="31" t="s">
        <v>44</v>
      </c>
      <c r="M51" s="49" t="s">
        <v>53</v>
      </c>
    </row>
    <row r="52" spans="1:13" x14ac:dyDescent="0.2">
      <c r="A52" s="35"/>
      <c r="B52" s="30"/>
      <c r="C52" s="30"/>
      <c r="D52" s="16">
        <v>2021</v>
      </c>
      <c r="E52" s="7">
        <f>SUM(F52:I52)</f>
        <v>115096</v>
      </c>
      <c r="F52" s="7">
        <v>0</v>
      </c>
      <c r="G52" s="7">
        <v>0</v>
      </c>
      <c r="H52" s="7">
        <v>0</v>
      </c>
      <c r="I52" s="7">
        <v>115096</v>
      </c>
      <c r="J52" s="49"/>
      <c r="K52" s="50"/>
      <c r="L52" s="50"/>
      <c r="M52" s="30"/>
    </row>
    <row r="53" spans="1:13" x14ac:dyDescent="0.2">
      <c r="A53" s="35"/>
      <c r="B53" s="30"/>
      <c r="C53" s="30"/>
      <c r="D53" s="16">
        <v>2022</v>
      </c>
      <c r="E53" s="7">
        <f>SUM(F53:I53)</f>
        <v>0</v>
      </c>
      <c r="F53" s="7">
        <v>0</v>
      </c>
      <c r="G53" s="7">
        <v>0</v>
      </c>
      <c r="H53" s="7">
        <v>0</v>
      </c>
      <c r="I53" s="7">
        <v>0</v>
      </c>
      <c r="J53" s="49"/>
      <c r="K53" s="50"/>
      <c r="L53" s="50"/>
      <c r="M53" s="30"/>
    </row>
    <row r="54" spans="1:13" x14ac:dyDescent="0.2">
      <c r="A54" s="35"/>
      <c r="B54" s="30"/>
      <c r="C54" s="30"/>
      <c r="D54" s="16">
        <v>2023</v>
      </c>
      <c r="E54" s="7">
        <f>SUM(F54:I54)</f>
        <v>0</v>
      </c>
      <c r="F54" s="7">
        <v>0</v>
      </c>
      <c r="G54" s="7">
        <v>0</v>
      </c>
      <c r="H54" s="7">
        <v>0</v>
      </c>
      <c r="I54" s="7">
        <v>0</v>
      </c>
      <c r="J54" s="49"/>
      <c r="K54" s="50"/>
      <c r="L54" s="50"/>
      <c r="M54" s="30"/>
    </row>
    <row r="55" spans="1:13" x14ac:dyDescent="0.2">
      <c r="A55" s="35"/>
      <c r="B55" s="30"/>
      <c r="C55" s="30"/>
      <c r="D55" s="16">
        <v>2024</v>
      </c>
      <c r="E55" s="7">
        <f>SUM(F55:I55)</f>
        <v>0</v>
      </c>
      <c r="F55" s="7">
        <v>0</v>
      </c>
      <c r="G55" s="7">
        <v>0</v>
      </c>
      <c r="H55" s="7">
        <v>0</v>
      </c>
      <c r="I55" s="7">
        <v>0</v>
      </c>
      <c r="J55" s="49"/>
      <c r="K55" s="50"/>
      <c r="L55" s="50"/>
      <c r="M55" s="30"/>
    </row>
    <row r="56" spans="1:13" ht="153.75" customHeight="1" x14ac:dyDescent="0.2">
      <c r="A56" s="41"/>
      <c r="B56" s="30"/>
      <c r="C56" s="30"/>
      <c r="D56" s="16">
        <v>2025</v>
      </c>
      <c r="E56" s="7">
        <f>SUM(F56:I56)</f>
        <v>0</v>
      </c>
      <c r="F56" s="7">
        <v>0</v>
      </c>
      <c r="G56" s="7">
        <v>0</v>
      </c>
      <c r="H56" s="7">
        <v>0</v>
      </c>
      <c r="I56" s="7">
        <v>0</v>
      </c>
      <c r="J56" s="49"/>
      <c r="K56" s="50"/>
      <c r="L56" s="50"/>
      <c r="M56" s="30"/>
    </row>
    <row r="57" spans="1:13" x14ac:dyDescent="0.2">
      <c r="A57" s="8" t="s">
        <v>54</v>
      </c>
      <c r="B57" s="51" t="s">
        <v>55</v>
      </c>
      <c r="C57" s="30"/>
      <c r="D57" s="30"/>
      <c r="E57" s="30"/>
      <c r="F57" s="30"/>
      <c r="G57" s="30"/>
      <c r="H57" s="30"/>
      <c r="I57" s="30"/>
      <c r="J57" s="30"/>
      <c r="K57" s="30"/>
      <c r="L57" s="30"/>
      <c r="M57" s="30"/>
    </row>
    <row r="58" spans="1:13" ht="14.25" customHeight="1" x14ac:dyDescent="0.2">
      <c r="A58" s="48" t="s">
        <v>56</v>
      </c>
      <c r="B58" s="49" t="s">
        <v>57</v>
      </c>
      <c r="C58" s="31" t="s">
        <v>58</v>
      </c>
      <c r="D58" s="16" t="s">
        <v>8</v>
      </c>
      <c r="E58" s="7">
        <f>SUM(E59:E63)</f>
        <v>27786031</v>
      </c>
      <c r="F58" s="7">
        <f>SUM(F59:F63)</f>
        <v>0</v>
      </c>
      <c r="G58" s="7">
        <f>SUM(G59:G63)</f>
        <v>0</v>
      </c>
      <c r="H58" s="7">
        <f>SUM(H59:H63)</f>
        <v>0</v>
      </c>
      <c r="I58" s="7">
        <f>SUM(I59:I63)</f>
        <v>27786031</v>
      </c>
      <c r="J58" s="49" t="s">
        <v>289</v>
      </c>
      <c r="K58" s="31" t="s">
        <v>59</v>
      </c>
      <c r="L58" s="31" t="s">
        <v>60</v>
      </c>
      <c r="M58" s="49" t="s">
        <v>61</v>
      </c>
    </row>
    <row r="59" spans="1:13" x14ac:dyDescent="0.2">
      <c r="A59" s="35"/>
      <c r="B59" s="30"/>
      <c r="C59" s="30"/>
      <c r="D59" s="16">
        <v>2021</v>
      </c>
      <c r="E59" s="7">
        <f>F59+G59+H59+I59</f>
        <v>655077</v>
      </c>
      <c r="F59" s="7">
        <v>0</v>
      </c>
      <c r="G59" s="7">
        <v>0</v>
      </c>
      <c r="H59" s="7">
        <v>0</v>
      </c>
      <c r="I59" s="7">
        <f>480000+175077</f>
        <v>655077</v>
      </c>
      <c r="J59" s="49"/>
      <c r="K59" s="50"/>
      <c r="L59" s="50"/>
      <c r="M59" s="30"/>
    </row>
    <row r="60" spans="1:13" x14ac:dyDescent="0.2">
      <c r="A60" s="35"/>
      <c r="B60" s="30"/>
      <c r="C60" s="30"/>
      <c r="D60" s="16">
        <v>2022</v>
      </c>
      <c r="E60" s="7">
        <f t="shared" ref="E60:E63" si="5">F60+G60+H60+I60</f>
        <v>2103994</v>
      </c>
      <c r="F60" s="7">
        <v>0</v>
      </c>
      <c r="G60" s="7">
        <v>0</v>
      </c>
      <c r="H60" s="7">
        <v>0</v>
      </c>
      <c r="I60" s="7">
        <v>2103994</v>
      </c>
      <c r="J60" s="49"/>
      <c r="K60" s="50"/>
      <c r="L60" s="50"/>
      <c r="M60" s="30"/>
    </row>
    <row r="61" spans="1:13" x14ac:dyDescent="0.2">
      <c r="A61" s="35"/>
      <c r="B61" s="30"/>
      <c r="C61" s="30"/>
      <c r="D61" s="16">
        <v>2023</v>
      </c>
      <c r="E61" s="7">
        <f t="shared" si="5"/>
        <v>4755735</v>
      </c>
      <c r="F61" s="7">
        <v>0</v>
      </c>
      <c r="G61" s="7">
        <v>0</v>
      </c>
      <c r="H61" s="7">
        <v>0</v>
      </c>
      <c r="I61" s="7">
        <v>4755735</v>
      </c>
      <c r="J61" s="49"/>
      <c r="K61" s="50"/>
      <c r="L61" s="50"/>
      <c r="M61" s="30"/>
    </row>
    <row r="62" spans="1:13" x14ac:dyDescent="0.2">
      <c r="A62" s="35"/>
      <c r="B62" s="30"/>
      <c r="C62" s="30"/>
      <c r="D62" s="16">
        <v>2024</v>
      </c>
      <c r="E62" s="7">
        <f t="shared" si="5"/>
        <v>5643566</v>
      </c>
      <c r="F62" s="7">
        <v>0</v>
      </c>
      <c r="G62" s="7">
        <v>0</v>
      </c>
      <c r="H62" s="7">
        <v>0</v>
      </c>
      <c r="I62" s="7">
        <v>5643566</v>
      </c>
      <c r="J62" s="49"/>
      <c r="K62" s="50"/>
      <c r="L62" s="50"/>
      <c r="M62" s="30"/>
    </row>
    <row r="63" spans="1:13" ht="288" customHeight="1" x14ac:dyDescent="0.2">
      <c r="A63" s="41"/>
      <c r="B63" s="30"/>
      <c r="C63" s="30"/>
      <c r="D63" s="16">
        <v>2025</v>
      </c>
      <c r="E63" s="7">
        <f t="shared" si="5"/>
        <v>14627659</v>
      </c>
      <c r="F63" s="7">
        <v>0</v>
      </c>
      <c r="G63" s="7">
        <v>0</v>
      </c>
      <c r="H63" s="7">
        <v>0</v>
      </c>
      <c r="I63" s="7">
        <f>5800134+8827525</f>
        <v>14627659</v>
      </c>
      <c r="J63" s="49"/>
      <c r="K63" s="50"/>
      <c r="L63" s="50"/>
      <c r="M63" s="30"/>
    </row>
    <row r="64" spans="1:13" ht="18.75" customHeight="1" x14ac:dyDescent="0.2">
      <c r="A64" s="53" t="s">
        <v>62</v>
      </c>
      <c r="B64" s="52" t="s">
        <v>63</v>
      </c>
      <c r="C64" s="31" t="s">
        <v>14</v>
      </c>
      <c r="D64" s="16" t="s">
        <v>8</v>
      </c>
      <c r="E64" s="7">
        <f>SUM(E65:E69)</f>
        <v>685000</v>
      </c>
      <c r="F64" s="7">
        <f>SUM(F65:F69)</f>
        <v>15000</v>
      </c>
      <c r="G64" s="7">
        <f>SUM(G65:G69)</f>
        <v>170000</v>
      </c>
      <c r="H64" s="7">
        <f>SUM(H65:H69)</f>
        <v>0</v>
      </c>
      <c r="I64" s="7">
        <f>SUM(I65:I69)</f>
        <v>500000</v>
      </c>
      <c r="J64" s="49" t="s">
        <v>290</v>
      </c>
      <c r="K64" s="31" t="s">
        <v>64</v>
      </c>
      <c r="L64" s="31" t="s">
        <v>65</v>
      </c>
      <c r="M64" s="49" t="s">
        <v>66</v>
      </c>
    </row>
    <row r="65" spans="1:13" x14ac:dyDescent="0.2">
      <c r="A65" s="35"/>
      <c r="B65" s="30"/>
      <c r="C65" s="30"/>
      <c r="D65" s="16">
        <v>2021</v>
      </c>
      <c r="E65" s="7">
        <f>SUM(F65:I65)</f>
        <v>20000</v>
      </c>
      <c r="F65" s="7">
        <v>0</v>
      </c>
      <c r="G65" s="7">
        <v>0</v>
      </c>
      <c r="H65" s="7">
        <v>0</v>
      </c>
      <c r="I65" s="7">
        <v>20000</v>
      </c>
      <c r="J65" s="49"/>
      <c r="K65" s="50"/>
      <c r="L65" s="50"/>
      <c r="M65" s="30"/>
    </row>
    <row r="66" spans="1:13" x14ac:dyDescent="0.2">
      <c r="A66" s="35"/>
      <c r="B66" s="30"/>
      <c r="C66" s="30"/>
      <c r="D66" s="16">
        <v>2022</v>
      </c>
      <c r="E66" s="7">
        <f>SUM(F66:I66)</f>
        <v>120000</v>
      </c>
      <c r="F66" s="7">
        <v>0</v>
      </c>
      <c r="G66" s="7">
        <v>0</v>
      </c>
      <c r="H66" s="7">
        <v>0</v>
      </c>
      <c r="I66" s="7">
        <v>120000</v>
      </c>
      <c r="J66" s="49"/>
      <c r="K66" s="50"/>
      <c r="L66" s="50"/>
      <c r="M66" s="30"/>
    </row>
    <row r="67" spans="1:13" x14ac:dyDescent="0.2">
      <c r="A67" s="35"/>
      <c r="B67" s="30"/>
      <c r="C67" s="30"/>
      <c r="D67" s="16">
        <v>2023</v>
      </c>
      <c r="E67" s="7">
        <f>SUM(F67:I67)</f>
        <v>185000</v>
      </c>
      <c r="F67" s="7">
        <v>5000</v>
      </c>
      <c r="G67" s="7">
        <v>60000</v>
      </c>
      <c r="H67" s="7">
        <v>0</v>
      </c>
      <c r="I67" s="7">
        <v>120000</v>
      </c>
      <c r="J67" s="49"/>
      <c r="K67" s="50"/>
      <c r="L67" s="50"/>
      <c r="M67" s="30"/>
    </row>
    <row r="68" spans="1:13" ht="67.5" customHeight="1" x14ac:dyDescent="0.2">
      <c r="A68" s="35"/>
      <c r="B68" s="30"/>
      <c r="C68" s="30"/>
      <c r="D68" s="16">
        <v>2024</v>
      </c>
      <c r="E68" s="7">
        <f t="shared" ref="E68:E95" si="6">SUM(F68:I68)</f>
        <v>185000</v>
      </c>
      <c r="F68" s="7">
        <v>5000</v>
      </c>
      <c r="G68" s="7">
        <v>60000</v>
      </c>
      <c r="H68" s="7">
        <v>0</v>
      </c>
      <c r="I68" s="7">
        <v>120000</v>
      </c>
      <c r="J68" s="49"/>
      <c r="K68" s="50"/>
      <c r="L68" s="50"/>
      <c r="M68" s="30"/>
    </row>
    <row r="69" spans="1:13" ht="112.5" customHeight="1" x14ac:dyDescent="0.2">
      <c r="A69" s="41"/>
      <c r="B69" s="30"/>
      <c r="C69" s="30"/>
      <c r="D69" s="16">
        <v>2025</v>
      </c>
      <c r="E69" s="7">
        <f>SUM(F69:I69)</f>
        <v>175000</v>
      </c>
      <c r="F69" s="7">
        <v>5000</v>
      </c>
      <c r="G69" s="7">
        <v>50000</v>
      </c>
      <c r="H69" s="7">
        <v>0</v>
      </c>
      <c r="I69" s="7">
        <v>120000</v>
      </c>
      <c r="J69" s="49"/>
      <c r="K69" s="50"/>
      <c r="L69" s="50"/>
      <c r="M69" s="30"/>
    </row>
    <row r="70" spans="1:13" ht="14.25" customHeight="1" x14ac:dyDescent="0.2">
      <c r="A70" s="53" t="s">
        <v>67</v>
      </c>
      <c r="B70" s="52" t="s">
        <v>68</v>
      </c>
      <c r="C70" s="31" t="s">
        <v>29</v>
      </c>
      <c r="D70" s="16" t="s">
        <v>8</v>
      </c>
      <c r="E70" s="7">
        <f>SUM(E71:E75)</f>
        <v>300000</v>
      </c>
      <c r="F70" s="7">
        <f>SUM(F71:F75)</f>
        <v>0</v>
      </c>
      <c r="G70" s="7">
        <f>SUM(G71:G75)</f>
        <v>0</v>
      </c>
      <c r="H70" s="7">
        <f>SUM(H71:H75)</f>
        <v>0</v>
      </c>
      <c r="I70" s="7">
        <f>SUM(I71:I75)</f>
        <v>300000</v>
      </c>
      <c r="J70" s="49" t="s">
        <v>291</v>
      </c>
      <c r="K70" s="31" t="s">
        <v>64</v>
      </c>
      <c r="L70" s="31" t="s">
        <v>60</v>
      </c>
      <c r="M70" s="49" t="s">
        <v>69</v>
      </c>
    </row>
    <row r="71" spans="1:13" x14ac:dyDescent="0.2">
      <c r="A71" s="35"/>
      <c r="B71" s="30"/>
      <c r="C71" s="30"/>
      <c r="D71" s="16">
        <v>2021</v>
      </c>
      <c r="E71" s="7">
        <f>SUM(F71:I71)</f>
        <v>20000</v>
      </c>
      <c r="F71" s="7">
        <v>0</v>
      </c>
      <c r="G71" s="7">
        <v>0</v>
      </c>
      <c r="H71" s="7">
        <v>0</v>
      </c>
      <c r="I71" s="7">
        <v>20000</v>
      </c>
      <c r="J71" s="49"/>
      <c r="K71" s="50"/>
      <c r="L71" s="50"/>
      <c r="M71" s="30"/>
    </row>
    <row r="72" spans="1:13" x14ac:dyDescent="0.2">
      <c r="A72" s="35"/>
      <c r="B72" s="30"/>
      <c r="C72" s="30"/>
      <c r="D72" s="16">
        <v>2022</v>
      </c>
      <c r="E72" s="7">
        <f>SUM(F72:I72)</f>
        <v>140000</v>
      </c>
      <c r="F72" s="7">
        <v>0</v>
      </c>
      <c r="G72" s="7">
        <v>0</v>
      </c>
      <c r="H72" s="7">
        <v>0</v>
      </c>
      <c r="I72" s="7">
        <v>140000</v>
      </c>
      <c r="J72" s="49"/>
      <c r="K72" s="50"/>
      <c r="L72" s="50"/>
      <c r="M72" s="30"/>
    </row>
    <row r="73" spans="1:13" x14ac:dyDescent="0.2">
      <c r="A73" s="35"/>
      <c r="B73" s="30"/>
      <c r="C73" s="30"/>
      <c r="D73" s="16">
        <v>2023</v>
      </c>
      <c r="E73" s="7">
        <f t="shared" si="6"/>
        <v>140000</v>
      </c>
      <c r="F73" s="7">
        <v>0</v>
      </c>
      <c r="G73" s="7">
        <v>0</v>
      </c>
      <c r="H73" s="7">
        <v>0</v>
      </c>
      <c r="I73" s="7">
        <v>140000</v>
      </c>
      <c r="J73" s="49"/>
      <c r="K73" s="50"/>
      <c r="L73" s="50"/>
      <c r="M73" s="30"/>
    </row>
    <row r="74" spans="1:13" x14ac:dyDescent="0.2">
      <c r="A74" s="35"/>
      <c r="B74" s="30"/>
      <c r="C74" s="30"/>
      <c r="D74" s="16">
        <v>2024</v>
      </c>
      <c r="E74" s="7">
        <f t="shared" si="6"/>
        <v>0</v>
      </c>
      <c r="F74" s="7">
        <v>0</v>
      </c>
      <c r="G74" s="7">
        <v>0</v>
      </c>
      <c r="H74" s="7">
        <v>0</v>
      </c>
      <c r="I74" s="7">
        <v>0</v>
      </c>
      <c r="J74" s="49"/>
      <c r="K74" s="50"/>
      <c r="L74" s="50"/>
      <c r="M74" s="30"/>
    </row>
    <row r="75" spans="1:13" ht="192" customHeight="1" x14ac:dyDescent="0.2">
      <c r="A75" s="41"/>
      <c r="B75" s="30"/>
      <c r="C75" s="30"/>
      <c r="D75" s="16">
        <v>2025</v>
      </c>
      <c r="E75" s="7">
        <f t="shared" si="6"/>
        <v>0</v>
      </c>
      <c r="F75" s="7">
        <v>0</v>
      </c>
      <c r="G75" s="7">
        <v>0</v>
      </c>
      <c r="H75" s="7">
        <v>0</v>
      </c>
      <c r="I75" s="7">
        <v>0</v>
      </c>
      <c r="J75" s="49"/>
      <c r="K75" s="50"/>
      <c r="L75" s="50"/>
      <c r="M75" s="30"/>
    </row>
    <row r="76" spans="1:13" ht="14.25" customHeight="1" x14ac:dyDescent="0.2">
      <c r="A76" s="48" t="s">
        <v>70</v>
      </c>
      <c r="B76" s="49" t="s">
        <v>71</v>
      </c>
      <c r="C76" s="31">
        <v>2022</v>
      </c>
      <c r="D76" s="16" t="s">
        <v>8</v>
      </c>
      <c r="E76" s="7">
        <f>SUM(E77:E81)</f>
        <v>2624.96</v>
      </c>
      <c r="F76" s="7">
        <f>SUM(F77:F81)</f>
        <v>624.96</v>
      </c>
      <c r="G76" s="7">
        <f>SUM(G77:G81)</f>
        <v>0</v>
      </c>
      <c r="H76" s="7">
        <f>SUM(H77:H81)</f>
        <v>0</v>
      </c>
      <c r="I76" s="7">
        <f>SUM(I77:I81)</f>
        <v>2000</v>
      </c>
      <c r="J76" s="49" t="s">
        <v>292</v>
      </c>
      <c r="K76" s="31" t="s">
        <v>64</v>
      </c>
      <c r="L76" s="31" t="s">
        <v>72</v>
      </c>
      <c r="M76" s="49" t="s">
        <v>73</v>
      </c>
    </row>
    <row r="77" spans="1:13" x14ac:dyDescent="0.2">
      <c r="A77" s="35"/>
      <c r="B77" s="30"/>
      <c r="C77" s="30"/>
      <c r="D77" s="16">
        <v>2021</v>
      </c>
      <c r="E77" s="7">
        <f t="shared" si="6"/>
        <v>2000</v>
      </c>
      <c r="F77" s="7">
        <v>0</v>
      </c>
      <c r="G77" s="7">
        <v>0</v>
      </c>
      <c r="H77" s="7">
        <v>0</v>
      </c>
      <c r="I77" s="7">
        <v>2000</v>
      </c>
      <c r="J77" s="49"/>
      <c r="K77" s="50"/>
      <c r="L77" s="50"/>
      <c r="M77" s="30"/>
    </row>
    <row r="78" spans="1:13" x14ac:dyDescent="0.2">
      <c r="A78" s="35"/>
      <c r="B78" s="30"/>
      <c r="C78" s="30"/>
      <c r="D78" s="16">
        <v>2022</v>
      </c>
      <c r="E78" s="7">
        <f t="shared" si="6"/>
        <v>624.96</v>
      </c>
      <c r="F78" s="7">
        <v>624.96</v>
      </c>
      <c r="G78" s="7">
        <v>0</v>
      </c>
      <c r="H78" s="7">
        <v>0</v>
      </c>
      <c r="I78" s="7">
        <v>0</v>
      </c>
      <c r="J78" s="49"/>
      <c r="K78" s="50"/>
      <c r="L78" s="50"/>
      <c r="M78" s="30"/>
    </row>
    <row r="79" spans="1:13" x14ac:dyDescent="0.2">
      <c r="A79" s="35"/>
      <c r="B79" s="30"/>
      <c r="C79" s="30"/>
      <c r="D79" s="16">
        <v>2023</v>
      </c>
      <c r="E79" s="7">
        <f t="shared" si="6"/>
        <v>0</v>
      </c>
      <c r="F79" s="7">
        <v>0</v>
      </c>
      <c r="G79" s="7">
        <v>0</v>
      </c>
      <c r="H79" s="7">
        <v>0</v>
      </c>
      <c r="I79" s="7">
        <v>0</v>
      </c>
      <c r="J79" s="49"/>
      <c r="K79" s="50"/>
      <c r="L79" s="50"/>
      <c r="M79" s="30"/>
    </row>
    <row r="80" spans="1:13" x14ac:dyDescent="0.2">
      <c r="A80" s="35"/>
      <c r="B80" s="30"/>
      <c r="C80" s="30"/>
      <c r="D80" s="16">
        <v>2024</v>
      </c>
      <c r="E80" s="7">
        <f t="shared" si="6"/>
        <v>0</v>
      </c>
      <c r="F80" s="7">
        <v>0</v>
      </c>
      <c r="G80" s="7">
        <v>0</v>
      </c>
      <c r="H80" s="7">
        <v>0</v>
      </c>
      <c r="I80" s="7">
        <v>0</v>
      </c>
      <c r="J80" s="49"/>
      <c r="K80" s="50"/>
      <c r="L80" s="50"/>
      <c r="M80" s="30"/>
    </row>
    <row r="81" spans="1:13" ht="42" customHeight="1" x14ac:dyDescent="0.2">
      <c r="A81" s="41"/>
      <c r="B81" s="30"/>
      <c r="C81" s="30"/>
      <c r="D81" s="16">
        <v>2025</v>
      </c>
      <c r="E81" s="7">
        <f t="shared" si="6"/>
        <v>0</v>
      </c>
      <c r="F81" s="7">
        <v>0</v>
      </c>
      <c r="G81" s="7">
        <v>0</v>
      </c>
      <c r="H81" s="7">
        <v>0</v>
      </c>
      <c r="I81" s="7">
        <v>0</v>
      </c>
      <c r="J81" s="49"/>
      <c r="K81" s="50"/>
      <c r="L81" s="50"/>
      <c r="M81" s="30"/>
    </row>
    <row r="82" spans="1:13" ht="14.25" customHeight="1" x14ac:dyDescent="0.2">
      <c r="A82" s="48" t="s">
        <v>74</v>
      </c>
      <c r="B82" s="52" t="s">
        <v>75</v>
      </c>
      <c r="C82" s="31" t="s">
        <v>23</v>
      </c>
      <c r="D82" s="16" t="s">
        <v>8</v>
      </c>
      <c r="E82" s="7">
        <f>SUM(E83:E87)</f>
        <v>34298</v>
      </c>
      <c r="F82" s="7">
        <f>SUM(F83:F87)</f>
        <v>0</v>
      </c>
      <c r="G82" s="7">
        <f>SUM(G83:G87)</f>
        <v>0</v>
      </c>
      <c r="H82" s="7">
        <f>SUM(H83:H87)</f>
        <v>0</v>
      </c>
      <c r="I82" s="7">
        <f>SUM(I83:I87)</f>
        <v>34298</v>
      </c>
      <c r="J82" s="49" t="s">
        <v>293</v>
      </c>
      <c r="K82" s="31" t="s">
        <v>76</v>
      </c>
      <c r="L82" s="31" t="s">
        <v>77</v>
      </c>
      <c r="M82" s="49" t="s">
        <v>78</v>
      </c>
    </row>
    <row r="83" spans="1:13" x14ac:dyDescent="0.2">
      <c r="A83" s="35"/>
      <c r="B83" s="30"/>
      <c r="C83" s="30"/>
      <c r="D83" s="16">
        <v>2021</v>
      </c>
      <c r="E83" s="7">
        <f>SUM(F83:I83)</f>
        <v>34298</v>
      </c>
      <c r="F83" s="7">
        <v>0</v>
      </c>
      <c r="G83" s="7">
        <v>0</v>
      </c>
      <c r="H83" s="7">
        <v>0</v>
      </c>
      <c r="I83" s="7">
        <v>34298</v>
      </c>
      <c r="J83" s="49"/>
      <c r="K83" s="50"/>
      <c r="L83" s="50"/>
      <c r="M83" s="30"/>
    </row>
    <row r="84" spans="1:13" x14ac:dyDescent="0.2">
      <c r="A84" s="35"/>
      <c r="B84" s="30"/>
      <c r="C84" s="30"/>
      <c r="D84" s="16">
        <v>2022</v>
      </c>
      <c r="E84" s="7">
        <f t="shared" si="6"/>
        <v>0</v>
      </c>
      <c r="F84" s="7">
        <v>0</v>
      </c>
      <c r="G84" s="7">
        <v>0</v>
      </c>
      <c r="H84" s="7">
        <v>0</v>
      </c>
      <c r="I84" s="7">
        <v>0</v>
      </c>
      <c r="J84" s="49"/>
      <c r="K84" s="50"/>
      <c r="L84" s="50"/>
      <c r="M84" s="30"/>
    </row>
    <row r="85" spans="1:13" x14ac:dyDescent="0.2">
      <c r="A85" s="35"/>
      <c r="B85" s="30"/>
      <c r="C85" s="30"/>
      <c r="D85" s="16">
        <v>2023</v>
      </c>
      <c r="E85" s="7">
        <f t="shared" si="6"/>
        <v>0</v>
      </c>
      <c r="F85" s="7">
        <v>0</v>
      </c>
      <c r="G85" s="7">
        <v>0</v>
      </c>
      <c r="H85" s="7">
        <v>0</v>
      </c>
      <c r="I85" s="7">
        <v>0</v>
      </c>
      <c r="J85" s="49"/>
      <c r="K85" s="50"/>
      <c r="L85" s="50"/>
      <c r="M85" s="30"/>
    </row>
    <row r="86" spans="1:13" x14ac:dyDescent="0.2">
      <c r="A86" s="35"/>
      <c r="B86" s="30"/>
      <c r="C86" s="30"/>
      <c r="D86" s="16">
        <v>2024</v>
      </c>
      <c r="E86" s="7">
        <f t="shared" si="6"/>
        <v>0</v>
      </c>
      <c r="F86" s="7">
        <v>0</v>
      </c>
      <c r="G86" s="7">
        <v>0</v>
      </c>
      <c r="H86" s="7">
        <v>0</v>
      </c>
      <c r="I86" s="7">
        <v>0</v>
      </c>
      <c r="J86" s="49"/>
      <c r="K86" s="50"/>
      <c r="L86" s="50"/>
      <c r="M86" s="30"/>
    </row>
    <row r="87" spans="1:13" ht="148.5" customHeight="1" x14ac:dyDescent="0.2">
      <c r="A87" s="41"/>
      <c r="B87" s="30"/>
      <c r="C87" s="30"/>
      <c r="D87" s="16">
        <v>2025</v>
      </c>
      <c r="E87" s="7">
        <f t="shared" si="6"/>
        <v>0</v>
      </c>
      <c r="F87" s="7">
        <v>0</v>
      </c>
      <c r="G87" s="7">
        <v>0</v>
      </c>
      <c r="H87" s="7">
        <v>0</v>
      </c>
      <c r="I87" s="7">
        <v>0</v>
      </c>
      <c r="J87" s="49"/>
      <c r="K87" s="50"/>
      <c r="L87" s="50"/>
      <c r="M87" s="30"/>
    </row>
    <row r="88" spans="1:13" ht="14.25" customHeight="1" x14ac:dyDescent="0.2">
      <c r="A88" s="48" t="s">
        <v>79</v>
      </c>
      <c r="B88" s="52" t="s">
        <v>80</v>
      </c>
      <c r="C88" s="31" t="s">
        <v>23</v>
      </c>
      <c r="D88" s="16" t="s">
        <v>8</v>
      </c>
      <c r="E88" s="7">
        <f>SUM(E89:E93)</f>
        <v>27467</v>
      </c>
      <c r="F88" s="7">
        <f>SUM(F89:F93)</f>
        <v>0</v>
      </c>
      <c r="G88" s="7">
        <f>SUM(G89:G93)</f>
        <v>0</v>
      </c>
      <c r="H88" s="7">
        <f>SUM(H89:H93)</f>
        <v>0</v>
      </c>
      <c r="I88" s="7">
        <f>SUM(I89:I93)</f>
        <v>27467</v>
      </c>
      <c r="J88" s="49" t="s">
        <v>294</v>
      </c>
      <c r="K88" s="31" t="s">
        <v>81</v>
      </c>
      <c r="L88" s="31" t="s">
        <v>82</v>
      </c>
      <c r="M88" s="49" t="s">
        <v>83</v>
      </c>
    </row>
    <row r="89" spans="1:13" x14ac:dyDescent="0.2">
      <c r="A89" s="35"/>
      <c r="B89" s="30"/>
      <c r="C89" s="30"/>
      <c r="D89" s="16">
        <v>2021</v>
      </c>
      <c r="E89" s="7">
        <f t="shared" si="6"/>
        <v>27467</v>
      </c>
      <c r="F89" s="7">
        <v>0</v>
      </c>
      <c r="G89" s="7">
        <v>0</v>
      </c>
      <c r="H89" s="7">
        <v>0</v>
      </c>
      <c r="I89" s="7">
        <v>27467</v>
      </c>
      <c r="J89" s="49"/>
      <c r="K89" s="50"/>
      <c r="L89" s="50"/>
      <c r="M89" s="30"/>
    </row>
    <row r="90" spans="1:13" x14ac:dyDescent="0.2">
      <c r="A90" s="35"/>
      <c r="B90" s="30"/>
      <c r="C90" s="30"/>
      <c r="D90" s="16">
        <v>2022</v>
      </c>
      <c r="E90" s="7">
        <f t="shared" si="6"/>
        <v>0</v>
      </c>
      <c r="F90" s="7">
        <v>0</v>
      </c>
      <c r="G90" s="7">
        <v>0</v>
      </c>
      <c r="H90" s="7">
        <v>0</v>
      </c>
      <c r="I90" s="7">
        <v>0</v>
      </c>
      <c r="J90" s="49"/>
      <c r="K90" s="50"/>
      <c r="L90" s="50"/>
      <c r="M90" s="30"/>
    </row>
    <row r="91" spans="1:13" x14ac:dyDescent="0.2">
      <c r="A91" s="35"/>
      <c r="B91" s="30"/>
      <c r="C91" s="30"/>
      <c r="D91" s="16">
        <v>2023</v>
      </c>
      <c r="E91" s="7">
        <f t="shared" si="6"/>
        <v>0</v>
      </c>
      <c r="F91" s="7">
        <v>0</v>
      </c>
      <c r="G91" s="7">
        <v>0</v>
      </c>
      <c r="H91" s="7">
        <v>0</v>
      </c>
      <c r="I91" s="7">
        <v>0</v>
      </c>
      <c r="J91" s="49"/>
      <c r="K91" s="50"/>
      <c r="L91" s="50"/>
      <c r="M91" s="30"/>
    </row>
    <row r="92" spans="1:13" x14ac:dyDescent="0.2">
      <c r="A92" s="35"/>
      <c r="B92" s="30"/>
      <c r="C92" s="30"/>
      <c r="D92" s="16">
        <v>2024</v>
      </c>
      <c r="E92" s="7">
        <f t="shared" si="6"/>
        <v>0</v>
      </c>
      <c r="F92" s="7">
        <v>0</v>
      </c>
      <c r="G92" s="7">
        <v>0</v>
      </c>
      <c r="H92" s="7">
        <v>0</v>
      </c>
      <c r="I92" s="7">
        <v>0</v>
      </c>
      <c r="J92" s="49"/>
      <c r="K92" s="50"/>
      <c r="L92" s="50"/>
      <c r="M92" s="30"/>
    </row>
    <row r="93" spans="1:13" ht="132" customHeight="1" x14ac:dyDescent="0.2">
      <c r="A93" s="41"/>
      <c r="B93" s="30"/>
      <c r="C93" s="30"/>
      <c r="D93" s="16">
        <v>2025</v>
      </c>
      <c r="E93" s="7">
        <f t="shared" si="6"/>
        <v>0</v>
      </c>
      <c r="F93" s="7">
        <v>0</v>
      </c>
      <c r="G93" s="7">
        <v>0</v>
      </c>
      <c r="H93" s="7">
        <v>0</v>
      </c>
      <c r="I93" s="7">
        <v>0</v>
      </c>
      <c r="J93" s="49"/>
      <c r="K93" s="50"/>
      <c r="L93" s="50"/>
      <c r="M93" s="30"/>
    </row>
    <row r="94" spans="1:13" ht="14.25" customHeight="1" x14ac:dyDescent="0.2">
      <c r="A94" s="48" t="s">
        <v>84</v>
      </c>
      <c r="B94" s="52" t="s">
        <v>85</v>
      </c>
      <c r="C94" s="31" t="s">
        <v>23</v>
      </c>
      <c r="D94" s="16" t="s">
        <v>8</v>
      </c>
      <c r="E94" s="7">
        <f>SUM(E95:E99)</f>
        <v>43500</v>
      </c>
      <c r="F94" s="7">
        <f>SUM(F95:F99)</f>
        <v>0</v>
      </c>
      <c r="G94" s="7">
        <f>SUM(G95:G99)</f>
        <v>0</v>
      </c>
      <c r="H94" s="7">
        <f>SUM(H95:H99)</f>
        <v>0</v>
      </c>
      <c r="I94" s="7">
        <f>SUM(I95:I99)</f>
        <v>43500</v>
      </c>
      <c r="J94" s="49" t="s">
        <v>295</v>
      </c>
      <c r="K94" s="31" t="s">
        <v>86</v>
      </c>
      <c r="L94" s="31" t="s">
        <v>82</v>
      </c>
      <c r="M94" s="49" t="s">
        <v>87</v>
      </c>
    </row>
    <row r="95" spans="1:13" x14ac:dyDescent="0.2">
      <c r="A95" s="35"/>
      <c r="B95" s="30"/>
      <c r="C95" s="30"/>
      <c r="D95" s="16">
        <v>2021</v>
      </c>
      <c r="E95" s="7">
        <f t="shared" si="6"/>
        <v>43500</v>
      </c>
      <c r="F95" s="7">
        <v>0</v>
      </c>
      <c r="G95" s="7">
        <v>0</v>
      </c>
      <c r="H95" s="7">
        <v>0</v>
      </c>
      <c r="I95" s="7">
        <v>43500</v>
      </c>
      <c r="J95" s="49"/>
      <c r="K95" s="50"/>
      <c r="L95" s="50"/>
      <c r="M95" s="30"/>
    </row>
    <row r="96" spans="1:13" x14ac:dyDescent="0.2">
      <c r="A96" s="35"/>
      <c r="B96" s="30"/>
      <c r="C96" s="30"/>
      <c r="D96" s="16">
        <v>2022</v>
      </c>
      <c r="E96" s="7">
        <v>0</v>
      </c>
      <c r="F96" s="7">
        <v>0</v>
      </c>
      <c r="G96" s="7">
        <v>0</v>
      </c>
      <c r="H96" s="7">
        <v>0</v>
      </c>
      <c r="I96" s="7">
        <v>0</v>
      </c>
      <c r="J96" s="49"/>
      <c r="K96" s="50"/>
      <c r="L96" s="50"/>
      <c r="M96" s="30"/>
    </row>
    <row r="97" spans="1:13" x14ac:dyDescent="0.2">
      <c r="A97" s="35"/>
      <c r="B97" s="30"/>
      <c r="C97" s="30"/>
      <c r="D97" s="16">
        <v>2023</v>
      </c>
      <c r="E97" s="7">
        <v>0</v>
      </c>
      <c r="F97" s="7">
        <v>0</v>
      </c>
      <c r="G97" s="7">
        <v>0</v>
      </c>
      <c r="H97" s="7">
        <v>0</v>
      </c>
      <c r="I97" s="7">
        <v>0</v>
      </c>
      <c r="J97" s="49"/>
      <c r="K97" s="50"/>
      <c r="L97" s="50"/>
      <c r="M97" s="30"/>
    </row>
    <row r="98" spans="1:13" x14ac:dyDescent="0.2">
      <c r="A98" s="35"/>
      <c r="B98" s="30"/>
      <c r="C98" s="30"/>
      <c r="D98" s="16">
        <v>2024</v>
      </c>
      <c r="E98" s="7">
        <v>0</v>
      </c>
      <c r="F98" s="7">
        <v>0</v>
      </c>
      <c r="G98" s="7">
        <v>0</v>
      </c>
      <c r="H98" s="7">
        <v>0</v>
      </c>
      <c r="I98" s="7">
        <v>0</v>
      </c>
      <c r="J98" s="49"/>
      <c r="K98" s="50"/>
      <c r="L98" s="50"/>
      <c r="M98" s="30"/>
    </row>
    <row r="99" spans="1:13" ht="136.5" customHeight="1" x14ac:dyDescent="0.2">
      <c r="A99" s="41"/>
      <c r="B99" s="30"/>
      <c r="C99" s="30"/>
      <c r="D99" s="16">
        <v>2025</v>
      </c>
      <c r="E99" s="7">
        <v>0</v>
      </c>
      <c r="F99" s="7">
        <v>0</v>
      </c>
      <c r="G99" s="7">
        <v>0</v>
      </c>
      <c r="H99" s="7">
        <v>0</v>
      </c>
      <c r="I99" s="7">
        <v>0</v>
      </c>
      <c r="J99" s="49"/>
      <c r="K99" s="50"/>
      <c r="L99" s="50"/>
      <c r="M99" s="30"/>
    </row>
    <row r="100" spans="1:13" ht="14.25" customHeight="1" x14ac:dyDescent="0.2">
      <c r="A100" s="48" t="s">
        <v>88</v>
      </c>
      <c r="B100" s="52" t="s">
        <v>89</v>
      </c>
      <c r="C100" s="31">
        <v>2021</v>
      </c>
      <c r="D100" s="16" t="s">
        <v>8</v>
      </c>
      <c r="E100" s="7">
        <f>SUM(E101:E105)</f>
        <v>5232</v>
      </c>
      <c r="F100" s="7">
        <f>SUM(F101:F105)</f>
        <v>0</v>
      </c>
      <c r="G100" s="7">
        <f>SUM(G101:G105)</f>
        <v>0</v>
      </c>
      <c r="H100" s="7">
        <f>SUM(H101:H105)</f>
        <v>0</v>
      </c>
      <c r="I100" s="7">
        <f>SUM(I101:I105)</f>
        <v>5232</v>
      </c>
      <c r="J100" s="49" t="s">
        <v>296</v>
      </c>
      <c r="K100" s="31" t="s">
        <v>90</v>
      </c>
      <c r="L100" s="31" t="s">
        <v>91</v>
      </c>
      <c r="M100" s="49" t="s">
        <v>92</v>
      </c>
    </row>
    <row r="101" spans="1:13" x14ac:dyDescent="0.2">
      <c r="A101" s="35"/>
      <c r="B101" s="30"/>
      <c r="C101" s="30"/>
      <c r="D101" s="16">
        <v>2021</v>
      </c>
      <c r="E101" s="7">
        <f>SUM(F101:I101)</f>
        <v>5232</v>
      </c>
      <c r="F101" s="7">
        <v>0</v>
      </c>
      <c r="G101" s="7">
        <v>0</v>
      </c>
      <c r="H101" s="7">
        <v>0</v>
      </c>
      <c r="I101" s="7">
        <v>5232</v>
      </c>
      <c r="J101" s="49"/>
      <c r="K101" s="50"/>
      <c r="L101" s="50"/>
      <c r="M101" s="30"/>
    </row>
    <row r="102" spans="1:13" x14ac:dyDescent="0.2">
      <c r="A102" s="35"/>
      <c r="B102" s="30"/>
      <c r="C102" s="30"/>
      <c r="D102" s="16">
        <v>2022</v>
      </c>
      <c r="E102" s="7">
        <v>0</v>
      </c>
      <c r="F102" s="7">
        <v>0</v>
      </c>
      <c r="G102" s="7">
        <v>0</v>
      </c>
      <c r="H102" s="7">
        <v>0</v>
      </c>
      <c r="I102" s="7">
        <v>0</v>
      </c>
      <c r="J102" s="49"/>
      <c r="K102" s="50"/>
      <c r="L102" s="50"/>
      <c r="M102" s="30"/>
    </row>
    <row r="103" spans="1:13" x14ac:dyDescent="0.2">
      <c r="A103" s="35"/>
      <c r="B103" s="30"/>
      <c r="C103" s="30"/>
      <c r="D103" s="16">
        <v>2023</v>
      </c>
      <c r="E103" s="7">
        <v>0</v>
      </c>
      <c r="F103" s="7">
        <v>0</v>
      </c>
      <c r="G103" s="7">
        <v>0</v>
      </c>
      <c r="H103" s="7">
        <v>0</v>
      </c>
      <c r="I103" s="7">
        <v>0</v>
      </c>
      <c r="J103" s="49"/>
      <c r="K103" s="50"/>
      <c r="L103" s="50"/>
      <c r="M103" s="30"/>
    </row>
    <row r="104" spans="1:13" x14ac:dyDescent="0.2">
      <c r="A104" s="35"/>
      <c r="B104" s="30"/>
      <c r="C104" s="30"/>
      <c r="D104" s="16">
        <v>2024</v>
      </c>
      <c r="E104" s="7">
        <v>0</v>
      </c>
      <c r="F104" s="7">
        <v>0</v>
      </c>
      <c r="G104" s="7">
        <v>0</v>
      </c>
      <c r="H104" s="7">
        <v>0</v>
      </c>
      <c r="I104" s="7">
        <v>0</v>
      </c>
      <c r="J104" s="49"/>
      <c r="K104" s="50"/>
      <c r="L104" s="50"/>
      <c r="M104" s="30"/>
    </row>
    <row r="105" spans="1:13" ht="147" customHeight="1" x14ac:dyDescent="0.2">
      <c r="A105" s="41"/>
      <c r="B105" s="30"/>
      <c r="C105" s="30"/>
      <c r="D105" s="16">
        <v>2025</v>
      </c>
      <c r="E105" s="7">
        <v>0</v>
      </c>
      <c r="F105" s="7">
        <v>0</v>
      </c>
      <c r="G105" s="7">
        <v>0</v>
      </c>
      <c r="H105" s="7">
        <v>0</v>
      </c>
      <c r="I105" s="7">
        <v>0</v>
      </c>
      <c r="J105" s="49"/>
      <c r="K105" s="50"/>
      <c r="L105" s="50"/>
      <c r="M105" s="30"/>
    </row>
    <row r="106" spans="1:13" ht="14.25" customHeight="1" x14ac:dyDescent="0.2">
      <c r="A106" s="48" t="s">
        <v>93</v>
      </c>
      <c r="B106" s="52" t="s">
        <v>94</v>
      </c>
      <c r="C106" s="31" t="s">
        <v>95</v>
      </c>
      <c r="D106" s="16" t="s">
        <v>8</v>
      </c>
      <c r="E106" s="7">
        <f>E107+E108+E109+E110+E111</f>
        <v>29400</v>
      </c>
      <c r="F106" s="7">
        <f t="shared" ref="F106:I106" si="7">F107+F108+F109+F110+F111</f>
        <v>0</v>
      </c>
      <c r="G106" s="7">
        <f t="shared" si="7"/>
        <v>0</v>
      </c>
      <c r="H106" s="7">
        <f t="shared" si="7"/>
        <v>0</v>
      </c>
      <c r="I106" s="7">
        <f t="shared" si="7"/>
        <v>29400</v>
      </c>
      <c r="J106" s="49" t="s">
        <v>96</v>
      </c>
      <c r="K106" s="31" t="s">
        <v>72</v>
      </c>
      <c r="L106" s="31" t="s">
        <v>82</v>
      </c>
      <c r="M106" s="49" t="s">
        <v>97</v>
      </c>
    </row>
    <row r="107" spans="1:13" x14ac:dyDescent="0.2">
      <c r="A107" s="35"/>
      <c r="B107" s="30"/>
      <c r="C107" s="30"/>
      <c r="D107" s="16">
        <v>2021</v>
      </c>
      <c r="E107" s="7">
        <f>F107+H107+I107</f>
        <v>0</v>
      </c>
      <c r="F107" s="7">
        <v>0</v>
      </c>
      <c r="G107" s="7">
        <v>0</v>
      </c>
      <c r="H107" s="7">
        <v>0</v>
      </c>
      <c r="I107" s="7">
        <v>0</v>
      </c>
      <c r="J107" s="49"/>
      <c r="K107" s="50"/>
      <c r="L107" s="50"/>
      <c r="M107" s="30"/>
    </row>
    <row r="108" spans="1:13" x14ac:dyDescent="0.2">
      <c r="A108" s="35"/>
      <c r="B108" s="30"/>
      <c r="C108" s="30"/>
      <c r="D108" s="16">
        <v>2022</v>
      </c>
      <c r="E108" s="7">
        <f t="shared" ref="E108:E111" si="8">F108+H108+I108</f>
        <v>0</v>
      </c>
      <c r="F108" s="7">
        <v>0</v>
      </c>
      <c r="G108" s="7">
        <v>0</v>
      </c>
      <c r="H108" s="7">
        <v>0</v>
      </c>
      <c r="I108" s="7">
        <v>0</v>
      </c>
      <c r="J108" s="49"/>
      <c r="K108" s="50"/>
      <c r="L108" s="50"/>
      <c r="M108" s="30"/>
    </row>
    <row r="109" spans="1:13" x14ac:dyDescent="0.2">
      <c r="A109" s="35"/>
      <c r="B109" s="30"/>
      <c r="C109" s="30"/>
      <c r="D109" s="16">
        <v>2023</v>
      </c>
      <c r="E109" s="7">
        <f t="shared" si="8"/>
        <v>29400</v>
      </c>
      <c r="F109" s="7">
        <v>0</v>
      </c>
      <c r="G109" s="7">
        <v>0</v>
      </c>
      <c r="H109" s="7">
        <v>0</v>
      </c>
      <c r="I109" s="7">
        <v>29400</v>
      </c>
      <c r="J109" s="49"/>
      <c r="K109" s="50"/>
      <c r="L109" s="50"/>
      <c r="M109" s="30"/>
    </row>
    <row r="110" spans="1:13" x14ac:dyDescent="0.2">
      <c r="A110" s="35"/>
      <c r="B110" s="30"/>
      <c r="C110" s="30"/>
      <c r="D110" s="16">
        <v>2024</v>
      </c>
      <c r="E110" s="7">
        <f t="shared" si="8"/>
        <v>0</v>
      </c>
      <c r="F110" s="7">
        <v>0</v>
      </c>
      <c r="G110" s="7">
        <v>0</v>
      </c>
      <c r="H110" s="7">
        <v>0</v>
      </c>
      <c r="I110" s="7">
        <v>0</v>
      </c>
      <c r="J110" s="49"/>
      <c r="K110" s="50"/>
      <c r="L110" s="50"/>
      <c r="M110" s="30"/>
    </row>
    <row r="111" spans="1:13" ht="26.25" customHeight="1" x14ac:dyDescent="0.2">
      <c r="A111" s="41"/>
      <c r="B111" s="30"/>
      <c r="C111" s="30"/>
      <c r="D111" s="16">
        <v>2025</v>
      </c>
      <c r="E111" s="7">
        <f t="shared" si="8"/>
        <v>0</v>
      </c>
      <c r="F111" s="7">
        <v>0</v>
      </c>
      <c r="G111" s="7">
        <v>0</v>
      </c>
      <c r="H111" s="7">
        <v>0</v>
      </c>
      <c r="I111" s="7">
        <v>0</v>
      </c>
      <c r="J111" s="49"/>
      <c r="K111" s="50"/>
      <c r="L111" s="50"/>
      <c r="M111" s="30"/>
    </row>
    <row r="112" spans="1:13" ht="14.25" customHeight="1" x14ac:dyDescent="0.2">
      <c r="A112" s="48" t="s">
        <v>98</v>
      </c>
      <c r="B112" s="52" t="s">
        <v>99</v>
      </c>
      <c r="C112" s="31" t="s">
        <v>95</v>
      </c>
      <c r="D112" s="16" t="s">
        <v>8</v>
      </c>
      <c r="E112" s="7">
        <f>E113+E114+E115+E116+E117</f>
        <v>0</v>
      </c>
      <c r="F112" s="7">
        <f t="shared" ref="F112:I112" si="9">F113+F114+F115+F116+F117</f>
        <v>0</v>
      </c>
      <c r="G112" s="7">
        <f t="shared" si="9"/>
        <v>0</v>
      </c>
      <c r="H112" s="7">
        <f t="shared" si="9"/>
        <v>0</v>
      </c>
      <c r="I112" s="7">
        <f t="shared" si="9"/>
        <v>0</v>
      </c>
      <c r="J112" s="49" t="s">
        <v>100</v>
      </c>
      <c r="K112" s="31" t="s">
        <v>72</v>
      </c>
      <c r="L112" s="31" t="s">
        <v>72</v>
      </c>
      <c r="M112" s="49" t="s">
        <v>101</v>
      </c>
    </row>
    <row r="113" spans="1:13" x14ac:dyDescent="0.2">
      <c r="A113" s="54"/>
      <c r="B113" s="55"/>
      <c r="C113" s="31"/>
      <c r="D113" s="16">
        <v>2021</v>
      </c>
      <c r="E113" s="7">
        <f>F113+G113+H113+I113</f>
        <v>0</v>
      </c>
      <c r="F113" s="7">
        <v>0</v>
      </c>
      <c r="G113" s="7">
        <v>0</v>
      </c>
      <c r="H113" s="7">
        <v>0</v>
      </c>
      <c r="I113" s="7">
        <v>0</v>
      </c>
      <c r="J113" s="56"/>
      <c r="K113" s="50"/>
      <c r="L113" s="50"/>
      <c r="M113" s="52"/>
    </row>
    <row r="114" spans="1:13" x14ac:dyDescent="0.2">
      <c r="A114" s="54"/>
      <c r="B114" s="55"/>
      <c r="C114" s="31"/>
      <c r="D114" s="16">
        <v>2022</v>
      </c>
      <c r="E114" s="7">
        <f t="shared" ref="E114:E117" si="10">F114+G114+H114+I114</f>
        <v>0</v>
      </c>
      <c r="F114" s="7">
        <v>0</v>
      </c>
      <c r="G114" s="7">
        <v>0</v>
      </c>
      <c r="H114" s="7">
        <v>0</v>
      </c>
      <c r="I114" s="7">
        <v>0</v>
      </c>
      <c r="J114" s="56"/>
      <c r="K114" s="50"/>
      <c r="L114" s="50"/>
      <c r="M114" s="52"/>
    </row>
    <row r="115" spans="1:13" x14ac:dyDescent="0.2">
      <c r="A115" s="54"/>
      <c r="B115" s="55"/>
      <c r="C115" s="31"/>
      <c r="D115" s="16">
        <v>2023</v>
      </c>
      <c r="E115" s="7">
        <f t="shared" si="10"/>
        <v>0</v>
      </c>
      <c r="F115" s="7">
        <v>0</v>
      </c>
      <c r="G115" s="7">
        <v>0</v>
      </c>
      <c r="H115" s="7">
        <v>0</v>
      </c>
      <c r="I115" s="7">
        <v>0</v>
      </c>
      <c r="J115" s="56"/>
      <c r="K115" s="50"/>
      <c r="L115" s="50"/>
      <c r="M115" s="52"/>
    </row>
    <row r="116" spans="1:13" x14ac:dyDescent="0.2">
      <c r="A116" s="54"/>
      <c r="B116" s="55"/>
      <c r="C116" s="31"/>
      <c r="D116" s="16">
        <v>2024</v>
      </c>
      <c r="E116" s="7">
        <f t="shared" si="10"/>
        <v>0</v>
      </c>
      <c r="F116" s="7">
        <v>0</v>
      </c>
      <c r="G116" s="7">
        <v>0</v>
      </c>
      <c r="H116" s="7">
        <v>0</v>
      </c>
      <c r="I116" s="7">
        <v>0</v>
      </c>
      <c r="J116" s="56"/>
      <c r="K116" s="50"/>
      <c r="L116" s="50"/>
      <c r="M116" s="52"/>
    </row>
    <row r="117" spans="1:13" ht="48.75" customHeight="1" x14ac:dyDescent="0.2">
      <c r="A117" s="54"/>
      <c r="B117" s="55"/>
      <c r="C117" s="31"/>
      <c r="D117" s="16">
        <v>2025</v>
      </c>
      <c r="E117" s="7">
        <f t="shared" si="10"/>
        <v>0</v>
      </c>
      <c r="F117" s="7">
        <v>0</v>
      </c>
      <c r="G117" s="7">
        <v>0</v>
      </c>
      <c r="H117" s="7">
        <v>0</v>
      </c>
      <c r="I117" s="7">
        <v>0</v>
      </c>
      <c r="J117" s="56"/>
      <c r="K117" s="50"/>
      <c r="L117" s="50"/>
      <c r="M117" s="52"/>
    </row>
    <row r="118" spans="1:13" ht="14.25" customHeight="1" x14ac:dyDescent="0.2">
      <c r="A118" s="48" t="s">
        <v>102</v>
      </c>
      <c r="B118" s="52" t="s">
        <v>103</v>
      </c>
      <c r="C118" s="31" t="s">
        <v>23</v>
      </c>
      <c r="D118" s="16" t="s">
        <v>8</v>
      </c>
      <c r="E118" s="7">
        <f>SUM(E119:E123)</f>
        <v>3220.95</v>
      </c>
      <c r="F118" s="7">
        <f>SUM(F119:F123)</f>
        <v>0</v>
      </c>
      <c r="G118" s="7">
        <f>SUM(G119:G123)</f>
        <v>0</v>
      </c>
      <c r="H118" s="7">
        <f>SUM(H119:H123)</f>
        <v>0</v>
      </c>
      <c r="I118" s="7">
        <f>SUM(I119:I123)</f>
        <v>3220.95</v>
      </c>
      <c r="J118" s="49" t="s">
        <v>297</v>
      </c>
      <c r="K118" s="31" t="s">
        <v>104</v>
      </c>
      <c r="L118" s="31" t="s">
        <v>91</v>
      </c>
      <c r="M118" s="49" t="s">
        <v>105</v>
      </c>
    </row>
    <row r="119" spans="1:13" x14ac:dyDescent="0.2">
      <c r="A119" s="35"/>
      <c r="B119" s="30"/>
      <c r="C119" s="30"/>
      <c r="D119" s="16">
        <v>2021</v>
      </c>
      <c r="E119" s="7">
        <f>SUM(F119:I119)</f>
        <v>3220.95</v>
      </c>
      <c r="F119" s="7">
        <v>0</v>
      </c>
      <c r="G119" s="7">
        <v>0</v>
      </c>
      <c r="H119" s="7">
        <v>0</v>
      </c>
      <c r="I119" s="7">
        <v>3220.95</v>
      </c>
      <c r="J119" s="49"/>
      <c r="K119" s="50"/>
      <c r="L119" s="50"/>
      <c r="M119" s="30"/>
    </row>
    <row r="120" spans="1:13" x14ac:dyDescent="0.2">
      <c r="A120" s="35"/>
      <c r="B120" s="30"/>
      <c r="C120" s="30"/>
      <c r="D120" s="16">
        <v>2022</v>
      </c>
      <c r="E120" s="7">
        <v>0</v>
      </c>
      <c r="F120" s="7">
        <v>0</v>
      </c>
      <c r="G120" s="7">
        <v>0</v>
      </c>
      <c r="H120" s="7">
        <v>0</v>
      </c>
      <c r="I120" s="7">
        <v>0</v>
      </c>
      <c r="J120" s="49"/>
      <c r="K120" s="50"/>
      <c r="L120" s="50"/>
      <c r="M120" s="30"/>
    </row>
    <row r="121" spans="1:13" x14ac:dyDescent="0.2">
      <c r="A121" s="35"/>
      <c r="B121" s="30"/>
      <c r="C121" s="30"/>
      <c r="D121" s="16">
        <v>2023</v>
      </c>
      <c r="E121" s="7">
        <v>0</v>
      </c>
      <c r="F121" s="7">
        <v>0</v>
      </c>
      <c r="G121" s="7">
        <v>0</v>
      </c>
      <c r="H121" s="7">
        <v>0</v>
      </c>
      <c r="I121" s="7">
        <v>0</v>
      </c>
      <c r="J121" s="49"/>
      <c r="K121" s="50"/>
      <c r="L121" s="50"/>
      <c r="M121" s="30"/>
    </row>
    <row r="122" spans="1:13" x14ac:dyDescent="0.2">
      <c r="A122" s="35"/>
      <c r="B122" s="30"/>
      <c r="C122" s="30"/>
      <c r="D122" s="16">
        <v>2024</v>
      </c>
      <c r="E122" s="7">
        <v>0</v>
      </c>
      <c r="F122" s="7">
        <v>0</v>
      </c>
      <c r="G122" s="7">
        <v>0</v>
      </c>
      <c r="H122" s="7">
        <v>0</v>
      </c>
      <c r="I122" s="7">
        <v>0</v>
      </c>
      <c r="J122" s="49"/>
      <c r="K122" s="50"/>
      <c r="L122" s="50"/>
      <c r="M122" s="30"/>
    </row>
    <row r="123" spans="1:13" ht="125.25" customHeight="1" x14ac:dyDescent="0.2">
      <c r="A123" s="41"/>
      <c r="B123" s="30"/>
      <c r="C123" s="30"/>
      <c r="D123" s="16">
        <v>2025</v>
      </c>
      <c r="E123" s="7">
        <v>0</v>
      </c>
      <c r="F123" s="7">
        <v>0</v>
      </c>
      <c r="G123" s="7">
        <v>0</v>
      </c>
      <c r="H123" s="7">
        <v>0</v>
      </c>
      <c r="I123" s="7">
        <v>0</v>
      </c>
      <c r="J123" s="49"/>
      <c r="K123" s="50"/>
      <c r="L123" s="50"/>
      <c r="M123" s="30"/>
    </row>
    <row r="124" spans="1:13" ht="14.25" customHeight="1" x14ac:dyDescent="0.2">
      <c r="A124" s="48" t="s">
        <v>106</v>
      </c>
      <c r="B124" s="52" t="s">
        <v>107</v>
      </c>
      <c r="C124" s="31">
        <v>2021</v>
      </c>
      <c r="D124" s="16" t="s">
        <v>8</v>
      </c>
      <c r="E124" s="7">
        <f>SUM(E125:E129)</f>
        <v>11725.4</v>
      </c>
      <c r="F124" s="7">
        <f>SUM(F125:F129)</f>
        <v>0</v>
      </c>
      <c r="G124" s="7">
        <f>SUM(G125:G129)</f>
        <v>0</v>
      </c>
      <c r="H124" s="7">
        <f>SUM(H125:H129)</f>
        <v>0</v>
      </c>
      <c r="I124" s="7">
        <f>SUM(I125:I129)</f>
        <v>11725.4</v>
      </c>
      <c r="J124" s="49" t="s">
        <v>298</v>
      </c>
      <c r="K124" s="31" t="s">
        <v>108</v>
      </c>
      <c r="L124" s="31" t="s">
        <v>32</v>
      </c>
      <c r="M124" s="49" t="s">
        <v>109</v>
      </c>
    </row>
    <row r="125" spans="1:13" x14ac:dyDescent="0.2">
      <c r="A125" s="35"/>
      <c r="B125" s="30"/>
      <c r="C125" s="30"/>
      <c r="D125" s="16">
        <v>2021</v>
      </c>
      <c r="E125" s="7">
        <f>SUM(F125:I125)</f>
        <v>11725.4</v>
      </c>
      <c r="F125" s="7">
        <v>0</v>
      </c>
      <c r="G125" s="7">
        <v>0</v>
      </c>
      <c r="H125" s="7">
        <v>0</v>
      </c>
      <c r="I125" s="7">
        <v>11725.4</v>
      </c>
      <c r="J125" s="49"/>
      <c r="K125" s="50"/>
      <c r="L125" s="50"/>
      <c r="M125" s="30"/>
    </row>
    <row r="126" spans="1:13" x14ac:dyDescent="0.2">
      <c r="A126" s="35"/>
      <c r="B126" s="30"/>
      <c r="C126" s="30"/>
      <c r="D126" s="16">
        <v>2022</v>
      </c>
      <c r="E126" s="7">
        <v>0</v>
      </c>
      <c r="F126" s="7">
        <v>0</v>
      </c>
      <c r="G126" s="7">
        <v>0</v>
      </c>
      <c r="H126" s="7">
        <v>0</v>
      </c>
      <c r="I126" s="7">
        <v>0</v>
      </c>
      <c r="J126" s="49"/>
      <c r="K126" s="50"/>
      <c r="L126" s="50"/>
      <c r="M126" s="30"/>
    </row>
    <row r="127" spans="1:13" x14ac:dyDescent="0.2">
      <c r="A127" s="35"/>
      <c r="B127" s="30"/>
      <c r="C127" s="30"/>
      <c r="D127" s="16">
        <v>2023</v>
      </c>
      <c r="E127" s="7">
        <v>0</v>
      </c>
      <c r="F127" s="7">
        <v>0</v>
      </c>
      <c r="G127" s="7">
        <v>0</v>
      </c>
      <c r="H127" s="7">
        <v>0</v>
      </c>
      <c r="I127" s="7">
        <v>0</v>
      </c>
      <c r="J127" s="49"/>
      <c r="K127" s="50"/>
      <c r="L127" s="50"/>
      <c r="M127" s="30"/>
    </row>
    <row r="128" spans="1:13" x14ac:dyDescent="0.2">
      <c r="A128" s="35"/>
      <c r="B128" s="30"/>
      <c r="C128" s="30"/>
      <c r="D128" s="16">
        <v>2024</v>
      </c>
      <c r="E128" s="7">
        <v>0</v>
      </c>
      <c r="F128" s="7">
        <v>0</v>
      </c>
      <c r="G128" s="7">
        <v>0</v>
      </c>
      <c r="H128" s="7">
        <v>0</v>
      </c>
      <c r="I128" s="7">
        <v>0</v>
      </c>
      <c r="J128" s="49"/>
      <c r="K128" s="50"/>
      <c r="L128" s="50"/>
      <c r="M128" s="30"/>
    </row>
    <row r="129" spans="1:13" ht="129.75" customHeight="1" x14ac:dyDescent="0.2">
      <c r="A129" s="41"/>
      <c r="B129" s="30"/>
      <c r="C129" s="30"/>
      <c r="D129" s="16">
        <v>2025</v>
      </c>
      <c r="E129" s="7">
        <v>0</v>
      </c>
      <c r="F129" s="7">
        <v>0</v>
      </c>
      <c r="G129" s="7">
        <v>0</v>
      </c>
      <c r="H129" s="7">
        <v>0</v>
      </c>
      <c r="I129" s="7">
        <v>0</v>
      </c>
      <c r="J129" s="49"/>
      <c r="K129" s="50"/>
      <c r="L129" s="50"/>
      <c r="M129" s="30"/>
    </row>
    <row r="130" spans="1:13" ht="14.25" customHeight="1" x14ac:dyDescent="0.2">
      <c r="A130" s="48" t="s">
        <v>110</v>
      </c>
      <c r="B130" s="52" t="s">
        <v>111</v>
      </c>
      <c r="C130" s="29" t="s">
        <v>29</v>
      </c>
      <c r="D130" s="16" t="s">
        <v>30</v>
      </c>
      <c r="E130" s="7">
        <f>SUM(E131:E135)</f>
        <v>96000</v>
      </c>
      <c r="F130" s="7">
        <f>SUM(F131:F135)</f>
        <v>0</v>
      </c>
      <c r="G130" s="7">
        <f>SUM(G131:G135)</f>
        <v>0</v>
      </c>
      <c r="H130" s="7">
        <f>SUM(H131:H135)</f>
        <v>0</v>
      </c>
      <c r="I130" s="7">
        <f>SUM(I131:I135)</f>
        <v>96000</v>
      </c>
      <c r="J130" s="49" t="s">
        <v>112</v>
      </c>
      <c r="K130" s="31" t="s">
        <v>113</v>
      </c>
      <c r="L130" s="31" t="s">
        <v>114</v>
      </c>
      <c r="M130" s="49" t="s">
        <v>115</v>
      </c>
    </row>
    <row r="131" spans="1:13" x14ac:dyDescent="0.2">
      <c r="A131" s="35"/>
      <c r="B131" s="30"/>
      <c r="C131" s="30"/>
      <c r="D131" s="16">
        <v>2021</v>
      </c>
      <c r="E131" s="7">
        <f>SUM(F131:I131)</f>
        <v>43650</v>
      </c>
      <c r="F131" s="7">
        <v>0</v>
      </c>
      <c r="G131" s="7">
        <v>0</v>
      </c>
      <c r="H131" s="7">
        <v>0</v>
      </c>
      <c r="I131" s="7">
        <v>43650</v>
      </c>
      <c r="J131" s="49"/>
      <c r="K131" s="50"/>
      <c r="L131" s="50"/>
      <c r="M131" s="49"/>
    </row>
    <row r="132" spans="1:13" x14ac:dyDescent="0.2">
      <c r="A132" s="35"/>
      <c r="B132" s="30"/>
      <c r="C132" s="30"/>
      <c r="D132" s="16">
        <v>2022</v>
      </c>
      <c r="E132" s="7">
        <f>SUM(F132:I132)</f>
        <v>30300</v>
      </c>
      <c r="F132" s="7">
        <v>0</v>
      </c>
      <c r="G132" s="7">
        <v>0</v>
      </c>
      <c r="H132" s="7">
        <v>0</v>
      </c>
      <c r="I132" s="7">
        <v>30300</v>
      </c>
      <c r="J132" s="49"/>
      <c r="K132" s="50"/>
      <c r="L132" s="50"/>
      <c r="M132" s="49"/>
    </row>
    <row r="133" spans="1:13" x14ac:dyDescent="0.2">
      <c r="A133" s="35"/>
      <c r="B133" s="30"/>
      <c r="C133" s="30"/>
      <c r="D133" s="16">
        <v>2023</v>
      </c>
      <c r="E133" s="7">
        <f>SUM(F133:I133)</f>
        <v>22050</v>
      </c>
      <c r="F133" s="7">
        <v>0</v>
      </c>
      <c r="G133" s="7">
        <v>0</v>
      </c>
      <c r="H133" s="7">
        <v>0</v>
      </c>
      <c r="I133" s="7">
        <v>22050</v>
      </c>
      <c r="J133" s="49"/>
      <c r="K133" s="50"/>
      <c r="L133" s="50"/>
      <c r="M133" s="49"/>
    </row>
    <row r="134" spans="1:13" x14ac:dyDescent="0.2">
      <c r="A134" s="35"/>
      <c r="B134" s="30"/>
      <c r="C134" s="30"/>
      <c r="D134" s="16">
        <v>2024</v>
      </c>
      <c r="E134" s="7">
        <f>SUM(F134:I134)</f>
        <v>0</v>
      </c>
      <c r="F134" s="7">
        <v>0</v>
      </c>
      <c r="G134" s="7">
        <v>0</v>
      </c>
      <c r="H134" s="7">
        <v>0</v>
      </c>
      <c r="I134" s="7">
        <v>0</v>
      </c>
      <c r="J134" s="49"/>
      <c r="K134" s="50"/>
      <c r="L134" s="50"/>
      <c r="M134" s="49"/>
    </row>
    <row r="135" spans="1:13" x14ac:dyDescent="0.2">
      <c r="A135" s="41"/>
      <c r="B135" s="30"/>
      <c r="C135" s="30"/>
      <c r="D135" s="16">
        <v>2025</v>
      </c>
      <c r="E135" s="7">
        <f>SUM(F135:I135)</f>
        <v>0</v>
      </c>
      <c r="F135" s="7">
        <v>0</v>
      </c>
      <c r="G135" s="7">
        <v>0</v>
      </c>
      <c r="H135" s="7">
        <v>0</v>
      </c>
      <c r="I135" s="7">
        <v>0</v>
      </c>
      <c r="J135" s="49"/>
      <c r="K135" s="50"/>
      <c r="L135" s="50"/>
      <c r="M135" s="49"/>
    </row>
    <row r="136" spans="1:13" ht="14.25" customHeight="1" x14ac:dyDescent="0.2">
      <c r="A136" s="48" t="s">
        <v>116</v>
      </c>
      <c r="B136" s="52" t="s">
        <v>117</v>
      </c>
      <c r="C136" s="29" t="s">
        <v>23</v>
      </c>
      <c r="D136" s="16" t="s">
        <v>30</v>
      </c>
      <c r="E136" s="7">
        <f>SUM(E137:E141)</f>
        <v>1625</v>
      </c>
      <c r="F136" s="7">
        <f>SUM(F137:F141)</f>
        <v>0</v>
      </c>
      <c r="G136" s="7">
        <f>SUM(G137:G141)</f>
        <v>0</v>
      </c>
      <c r="H136" s="7">
        <f>SUM(H137:H141)</f>
        <v>0</v>
      </c>
      <c r="I136" s="7">
        <f>SUM(I137:I141)</f>
        <v>1625</v>
      </c>
      <c r="J136" s="49" t="s">
        <v>299</v>
      </c>
      <c r="K136" s="31" t="s">
        <v>118</v>
      </c>
      <c r="L136" s="31" t="s">
        <v>119</v>
      </c>
      <c r="M136" s="49" t="s">
        <v>120</v>
      </c>
    </row>
    <row r="137" spans="1:13" x14ac:dyDescent="0.2">
      <c r="A137" s="35"/>
      <c r="B137" s="30"/>
      <c r="C137" s="30"/>
      <c r="D137" s="16">
        <v>2021</v>
      </c>
      <c r="E137" s="7">
        <f>SUM(F137:I137)</f>
        <v>1353</v>
      </c>
      <c r="F137" s="7">
        <v>0</v>
      </c>
      <c r="G137" s="7">
        <v>0</v>
      </c>
      <c r="H137" s="7">
        <v>0</v>
      </c>
      <c r="I137" s="7">
        <v>1353</v>
      </c>
      <c r="J137" s="49"/>
      <c r="K137" s="50"/>
      <c r="L137" s="50"/>
      <c r="M137" s="49"/>
    </row>
    <row r="138" spans="1:13" x14ac:dyDescent="0.2">
      <c r="A138" s="35"/>
      <c r="B138" s="30"/>
      <c r="C138" s="30"/>
      <c r="D138" s="16">
        <v>2022</v>
      </c>
      <c r="E138" s="7">
        <f>SUM(F138:I138)</f>
        <v>272</v>
      </c>
      <c r="F138" s="7">
        <v>0</v>
      </c>
      <c r="G138" s="7">
        <v>0</v>
      </c>
      <c r="H138" s="7">
        <v>0</v>
      </c>
      <c r="I138" s="7">
        <v>272</v>
      </c>
      <c r="J138" s="49"/>
      <c r="K138" s="50"/>
      <c r="L138" s="50"/>
      <c r="M138" s="49"/>
    </row>
    <row r="139" spans="1:13" x14ac:dyDescent="0.2">
      <c r="A139" s="35"/>
      <c r="B139" s="30"/>
      <c r="C139" s="30"/>
      <c r="D139" s="16">
        <v>2023</v>
      </c>
      <c r="E139" s="7">
        <f>SUM(F139:I139)</f>
        <v>0</v>
      </c>
      <c r="F139" s="7">
        <v>0</v>
      </c>
      <c r="G139" s="7">
        <v>0</v>
      </c>
      <c r="H139" s="7">
        <v>0</v>
      </c>
      <c r="I139" s="7">
        <v>0</v>
      </c>
      <c r="J139" s="49"/>
      <c r="K139" s="50"/>
      <c r="L139" s="50"/>
      <c r="M139" s="49"/>
    </row>
    <row r="140" spans="1:13" x14ac:dyDescent="0.2">
      <c r="A140" s="35"/>
      <c r="B140" s="30"/>
      <c r="C140" s="30"/>
      <c r="D140" s="16">
        <v>2024</v>
      </c>
      <c r="E140" s="7">
        <f>SUM(F140:I140)</f>
        <v>0</v>
      </c>
      <c r="F140" s="7">
        <v>0</v>
      </c>
      <c r="G140" s="7">
        <v>0</v>
      </c>
      <c r="H140" s="7">
        <v>0</v>
      </c>
      <c r="I140" s="7">
        <v>0</v>
      </c>
      <c r="J140" s="49"/>
      <c r="K140" s="50"/>
      <c r="L140" s="50"/>
      <c r="M140" s="49"/>
    </row>
    <row r="141" spans="1:13" ht="14.25" customHeight="1" x14ac:dyDescent="0.2">
      <c r="A141" s="41"/>
      <c r="B141" s="30"/>
      <c r="C141" s="30"/>
      <c r="D141" s="16">
        <v>2025</v>
      </c>
      <c r="E141" s="7">
        <f>SUM(F141:I141)</f>
        <v>0</v>
      </c>
      <c r="F141" s="7">
        <v>0</v>
      </c>
      <c r="G141" s="7">
        <v>0</v>
      </c>
      <c r="H141" s="7">
        <v>0</v>
      </c>
      <c r="I141" s="7">
        <v>0</v>
      </c>
      <c r="J141" s="49"/>
      <c r="K141" s="50"/>
      <c r="L141" s="50"/>
      <c r="M141" s="49"/>
    </row>
    <row r="142" spans="1:13" ht="14.25" customHeight="1" x14ac:dyDescent="0.2">
      <c r="A142" s="48" t="s">
        <v>121</v>
      </c>
      <c r="B142" s="52" t="s">
        <v>122</v>
      </c>
      <c r="C142" s="29" t="s">
        <v>95</v>
      </c>
      <c r="D142" s="16" t="s">
        <v>30</v>
      </c>
      <c r="E142" s="7">
        <f>SUM(E143:E147)</f>
        <v>10000</v>
      </c>
      <c r="F142" s="7">
        <f>SUM(F143:F147)</f>
        <v>0</v>
      </c>
      <c r="G142" s="7">
        <f>SUM(G143:G147)</f>
        <v>0</v>
      </c>
      <c r="H142" s="7">
        <f>SUM(H143:H147)</f>
        <v>0</v>
      </c>
      <c r="I142" s="7">
        <f>SUM(I143:I147)</f>
        <v>10000</v>
      </c>
      <c r="J142" s="49" t="s">
        <v>300</v>
      </c>
      <c r="K142" s="31" t="s">
        <v>123</v>
      </c>
      <c r="L142" s="31" t="s">
        <v>119</v>
      </c>
      <c r="M142" s="49" t="s">
        <v>124</v>
      </c>
    </row>
    <row r="143" spans="1:13" x14ac:dyDescent="0.2">
      <c r="A143" s="35"/>
      <c r="B143" s="30"/>
      <c r="C143" s="30"/>
      <c r="D143" s="16">
        <v>2021</v>
      </c>
      <c r="E143" s="7">
        <f>SUM(F143:I143)</f>
        <v>0</v>
      </c>
      <c r="F143" s="7">
        <v>0</v>
      </c>
      <c r="G143" s="7">
        <v>0</v>
      </c>
      <c r="H143" s="7">
        <v>0</v>
      </c>
      <c r="I143" s="7">
        <v>0</v>
      </c>
      <c r="J143" s="49"/>
      <c r="K143" s="50"/>
      <c r="L143" s="50"/>
      <c r="M143" s="49"/>
    </row>
    <row r="144" spans="1:13" x14ac:dyDescent="0.2">
      <c r="A144" s="35"/>
      <c r="B144" s="30"/>
      <c r="C144" s="30"/>
      <c r="D144" s="16">
        <v>2022</v>
      </c>
      <c r="E144" s="7">
        <f>SUM(F144:I144)</f>
        <v>9000</v>
      </c>
      <c r="F144" s="7">
        <v>0</v>
      </c>
      <c r="G144" s="7">
        <v>0</v>
      </c>
      <c r="H144" s="7">
        <v>0</v>
      </c>
      <c r="I144" s="7">
        <v>9000</v>
      </c>
      <c r="J144" s="49"/>
      <c r="K144" s="50"/>
      <c r="L144" s="50"/>
      <c r="M144" s="49"/>
    </row>
    <row r="145" spans="1:13" x14ac:dyDescent="0.2">
      <c r="A145" s="35"/>
      <c r="B145" s="30"/>
      <c r="C145" s="30"/>
      <c r="D145" s="16">
        <v>2023</v>
      </c>
      <c r="E145" s="7">
        <f>SUM(F145:I145)</f>
        <v>1000</v>
      </c>
      <c r="F145" s="7">
        <v>0</v>
      </c>
      <c r="G145" s="7">
        <v>0</v>
      </c>
      <c r="H145" s="7">
        <v>0</v>
      </c>
      <c r="I145" s="7">
        <v>1000</v>
      </c>
      <c r="J145" s="49"/>
      <c r="K145" s="50"/>
      <c r="L145" s="50"/>
      <c r="M145" s="49"/>
    </row>
    <row r="146" spans="1:13" x14ac:dyDescent="0.2">
      <c r="A146" s="35"/>
      <c r="B146" s="30"/>
      <c r="C146" s="30"/>
      <c r="D146" s="16">
        <v>2024</v>
      </c>
      <c r="E146" s="7">
        <f>SUM(F146:I146)</f>
        <v>0</v>
      </c>
      <c r="F146" s="7">
        <v>0</v>
      </c>
      <c r="G146" s="7">
        <v>0</v>
      </c>
      <c r="H146" s="7">
        <v>0</v>
      </c>
      <c r="I146" s="7">
        <v>0</v>
      </c>
      <c r="J146" s="49"/>
      <c r="K146" s="50"/>
      <c r="L146" s="50"/>
      <c r="M146" s="49"/>
    </row>
    <row r="147" spans="1:13" ht="10.5" customHeight="1" x14ac:dyDescent="0.2">
      <c r="A147" s="41"/>
      <c r="B147" s="30"/>
      <c r="C147" s="30"/>
      <c r="D147" s="16">
        <v>2025</v>
      </c>
      <c r="E147" s="7">
        <f>SUM(F147:I147)</f>
        <v>0</v>
      </c>
      <c r="F147" s="7">
        <v>0</v>
      </c>
      <c r="G147" s="7">
        <v>0</v>
      </c>
      <c r="H147" s="7">
        <v>0</v>
      </c>
      <c r="I147" s="7">
        <v>0</v>
      </c>
      <c r="J147" s="49"/>
      <c r="K147" s="50"/>
      <c r="L147" s="50"/>
      <c r="M147" s="49"/>
    </row>
    <row r="148" spans="1:13" ht="14.25" customHeight="1" x14ac:dyDescent="0.2">
      <c r="A148" s="48" t="s">
        <v>125</v>
      </c>
      <c r="B148" s="52" t="s">
        <v>126</v>
      </c>
      <c r="C148" s="29" t="s">
        <v>127</v>
      </c>
      <c r="D148" s="16" t="s">
        <v>30</v>
      </c>
      <c r="E148" s="7">
        <f>SUM(E149:E153)</f>
        <v>13580</v>
      </c>
      <c r="F148" s="7">
        <f>SUM(F149:F153)</f>
        <v>0</v>
      </c>
      <c r="G148" s="7">
        <f>SUM(G149:G153)</f>
        <v>0</v>
      </c>
      <c r="H148" s="7">
        <f>SUM(H149:H153)</f>
        <v>0</v>
      </c>
      <c r="I148" s="7"/>
      <c r="J148" s="49" t="s">
        <v>301</v>
      </c>
      <c r="K148" s="31" t="s">
        <v>128</v>
      </c>
      <c r="L148" s="31" t="s">
        <v>119</v>
      </c>
      <c r="M148" s="49" t="s">
        <v>129</v>
      </c>
    </row>
    <row r="149" spans="1:13" x14ac:dyDescent="0.2">
      <c r="A149" s="35"/>
      <c r="B149" s="30"/>
      <c r="C149" s="30"/>
      <c r="D149" s="16">
        <v>2021</v>
      </c>
      <c r="E149" s="7">
        <f>SUM(F149:I149)</f>
        <v>0</v>
      </c>
      <c r="F149" s="7">
        <v>0</v>
      </c>
      <c r="G149" s="7">
        <v>0</v>
      </c>
      <c r="H149" s="7">
        <v>0</v>
      </c>
      <c r="I149" s="7">
        <v>0</v>
      </c>
      <c r="J149" s="49"/>
      <c r="K149" s="50"/>
      <c r="L149" s="50"/>
      <c r="M149" s="49"/>
    </row>
    <row r="150" spans="1:13" x14ac:dyDescent="0.2">
      <c r="A150" s="35"/>
      <c r="B150" s="30"/>
      <c r="C150" s="30"/>
      <c r="D150" s="16">
        <v>2022</v>
      </c>
      <c r="E150" s="7">
        <f>SUM(F150:I150)</f>
        <v>0</v>
      </c>
      <c r="F150" s="7">
        <v>0</v>
      </c>
      <c r="G150" s="7">
        <v>0</v>
      </c>
      <c r="H150" s="7">
        <v>0</v>
      </c>
      <c r="I150" s="7">
        <v>0</v>
      </c>
      <c r="J150" s="49"/>
      <c r="K150" s="50"/>
      <c r="L150" s="50"/>
      <c r="M150" s="49"/>
    </row>
    <row r="151" spans="1:13" x14ac:dyDescent="0.2">
      <c r="A151" s="35"/>
      <c r="B151" s="30"/>
      <c r="C151" s="30"/>
      <c r="D151" s="16">
        <v>2023</v>
      </c>
      <c r="E151" s="7">
        <f>SUM(F151:I151)</f>
        <v>150</v>
      </c>
      <c r="F151" s="7">
        <v>0</v>
      </c>
      <c r="G151" s="7">
        <v>0</v>
      </c>
      <c r="H151" s="7">
        <v>0</v>
      </c>
      <c r="I151" s="7">
        <v>150</v>
      </c>
      <c r="J151" s="49"/>
      <c r="K151" s="50"/>
      <c r="L151" s="50"/>
      <c r="M151" s="49"/>
    </row>
    <row r="152" spans="1:13" x14ac:dyDescent="0.2">
      <c r="A152" s="35"/>
      <c r="B152" s="30"/>
      <c r="C152" s="30"/>
      <c r="D152" s="16">
        <v>2024</v>
      </c>
      <c r="E152" s="7">
        <f>SUM(F152:I152)</f>
        <v>5500</v>
      </c>
      <c r="F152" s="7">
        <v>0</v>
      </c>
      <c r="G152" s="7">
        <v>0</v>
      </c>
      <c r="H152" s="7">
        <v>0</v>
      </c>
      <c r="I152" s="7">
        <v>5500</v>
      </c>
      <c r="J152" s="49"/>
      <c r="K152" s="50"/>
      <c r="L152" s="50"/>
      <c r="M152" s="49"/>
    </row>
    <row r="153" spans="1:13" ht="10.5" customHeight="1" x14ac:dyDescent="0.2">
      <c r="A153" s="41"/>
      <c r="B153" s="30"/>
      <c r="C153" s="30"/>
      <c r="D153" s="16">
        <v>2025</v>
      </c>
      <c r="E153" s="7">
        <f>SUM(F153:I153)</f>
        <v>7930</v>
      </c>
      <c r="F153" s="7">
        <v>0</v>
      </c>
      <c r="G153" s="7">
        <v>0</v>
      </c>
      <c r="H153" s="7">
        <v>0</v>
      </c>
      <c r="I153" s="7">
        <v>7930</v>
      </c>
      <c r="J153" s="49"/>
      <c r="K153" s="50"/>
      <c r="L153" s="50"/>
      <c r="M153" s="49"/>
    </row>
    <row r="154" spans="1:13" ht="18" x14ac:dyDescent="0.2">
      <c r="A154" s="22" t="s">
        <v>130</v>
      </c>
      <c r="B154" s="57" t="s">
        <v>131</v>
      </c>
      <c r="C154" s="30"/>
      <c r="D154" s="30"/>
      <c r="E154" s="30"/>
      <c r="F154" s="30"/>
      <c r="G154" s="30"/>
      <c r="H154" s="30"/>
      <c r="I154" s="30"/>
      <c r="J154" s="30"/>
      <c r="K154" s="30"/>
      <c r="L154" s="30"/>
      <c r="M154" s="30"/>
    </row>
    <row r="155" spans="1:13" x14ac:dyDescent="0.2">
      <c r="A155" s="8" t="s">
        <v>132</v>
      </c>
      <c r="B155" s="51" t="s">
        <v>133</v>
      </c>
      <c r="C155" s="30"/>
      <c r="D155" s="30"/>
      <c r="E155" s="30"/>
      <c r="F155" s="30"/>
      <c r="G155" s="30"/>
      <c r="H155" s="30"/>
      <c r="I155" s="30"/>
      <c r="J155" s="30"/>
      <c r="K155" s="30"/>
      <c r="L155" s="30"/>
      <c r="M155" s="30"/>
    </row>
    <row r="156" spans="1:13" ht="14.25" customHeight="1" x14ac:dyDescent="0.2">
      <c r="A156" s="48" t="s">
        <v>134</v>
      </c>
      <c r="B156" s="49" t="s">
        <v>135</v>
      </c>
      <c r="C156" s="31">
        <v>2021</v>
      </c>
      <c r="D156" s="16" t="s">
        <v>8</v>
      </c>
      <c r="E156" s="7">
        <f>SUM(E157:E161)</f>
        <v>15000</v>
      </c>
      <c r="F156" s="7">
        <f>SUM(F157:F161)</f>
        <v>0</v>
      </c>
      <c r="G156" s="7">
        <f>SUM(G157:G161)</f>
        <v>0</v>
      </c>
      <c r="H156" s="7">
        <f>SUM(H157:H161)</f>
        <v>0</v>
      </c>
      <c r="I156" s="7">
        <f>SUM(I157:I161)</f>
        <v>15000</v>
      </c>
      <c r="J156" s="49" t="s">
        <v>302</v>
      </c>
      <c r="K156" s="31" t="s">
        <v>136</v>
      </c>
      <c r="L156" s="31" t="s">
        <v>137</v>
      </c>
      <c r="M156" s="49" t="s">
        <v>138</v>
      </c>
    </row>
    <row r="157" spans="1:13" x14ac:dyDescent="0.2">
      <c r="A157" s="35"/>
      <c r="B157" s="30"/>
      <c r="C157" s="30"/>
      <c r="D157" s="16">
        <v>2021</v>
      </c>
      <c r="E157" s="7">
        <f>SUM(F157:I157)</f>
        <v>15000</v>
      </c>
      <c r="F157" s="7">
        <v>0</v>
      </c>
      <c r="G157" s="7">
        <v>0</v>
      </c>
      <c r="H157" s="7">
        <v>0</v>
      </c>
      <c r="I157" s="7">
        <v>15000</v>
      </c>
      <c r="J157" s="49"/>
      <c r="K157" s="50"/>
      <c r="L157" s="50"/>
      <c r="M157" s="30"/>
    </row>
    <row r="158" spans="1:13" x14ac:dyDescent="0.2">
      <c r="A158" s="35"/>
      <c r="B158" s="30"/>
      <c r="C158" s="30"/>
      <c r="D158" s="16">
        <v>2022</v>
      </c>
      <c r="E158" s="7">
        <f t="shared" ref="E158:E197" si="11">SUM(F158:I158)</f>
        <v>0</v>
      </c>
      <c r="F158" s="7">
        <v>0</v>
      </c>
      <c r="G158" s="7">
        <v>0</v>
      </c>
      <c r="H158" s="7">
        <v>0</v>
      </c>
      <c r="I158" s="7">
        <v>0</v>
      </c>
      <c r="J158" s="49"/>
      <c r="K158" s="50"/>
      <c r="L158" s="50"/>
      <c r="M158" s="30"/>
    </row>
    <row r="159" spans="1:13" x14ac:dyDescent="0.2">
      <c r="A159" s="35"/>
      <c r="B159" s="30"/>
      <c r="C159" s="30"/>
      <c r="D159" s="16">
        <v>2023</v>
      </c>
      <c r="E159" s="7">
        <f t="shared" si="11"/>
        <v>0</v>
      </c>
      <c r="F159" s="7">
        <v>0</v>
      </c>
      <c r="G159" s="7">
        <v>0</v>
      </c>
      <c r="H159" s="7">
        <v>0</v>
      </c>
      <c r="I159" s="7">
        <v>0</v>
      </c>
      <c r="J159" s="49"/>
      <c r="K159" s="50"/>
      <c r="L159" s="50"/>
      <c r="M159" s="30"/>
    </row>
    <row r="160" spans="1:13" x14ac:dyDescent="0.2">
      <c r="A160" s="35"/>
      <c r="B160" s="30"/>
      <c r="C160" s="30"/>
      <c r="D160" s="16">
        <v>2024</v>
      </c>
      <c r="E160" s="7">
        <f t="shared" si="11"/>
        <v>0</v>
      </c>
      <c r="F160" s="7">
        <v>0</v>
      </c>
      <c r="G160" s="7">
        <v>0</v>
      </c>
      <c r="H160" s="7">
        <v>0</v>
      </c>
      <c r="I160" s="7">
        <v>0</v>
      </c>
      <c r="J160" s="49"/>
      <c r="K160" s="50"/>
      <c r="L160" s="50"/>
      <c r="M160" s="30"/>
    </row>
    <row r="161" spans="1:13" ht="101.25" customHeight="1" x14ac:dyDescent="0.2">
      <c r="A161" s="41"/>
      <c r="B161" s="30"/>
      <c r="C161" s="30"/>
      <c r="D161" s="16">
        <v>2025</v>
      </c>
      <c r="E161" s="7">
        <f t="shared" si="11"/>
        <v>0</v>
      </c>
      <c r="F161" s="7">
        <v>0</v>
      </c>
      <c r="G161" s="7">
        <v>0</v>
      </c>
      <c r="H161" s="7">
        <v>0</v>
      </c>
      <c r="I161" s="7">
        <v>0</v>
      </c>
      <c r="J161" s="49"/>
      <c r="K161" s="50"/>
      <c r="L161" s="50"/>
      <c r="M161" s="30"/>
    </row>
    <row r="162" spans="1:13" ht="14.25" customHeight="1" x14ac:dyDescent="0.2">
      <c r="A162" s="48" t="s">
        <v>139</v>
      </c>
      <c r="B162" s="49" t="s">
        <v>140</v>
      </c>
      <c r="C162" s="31">
        <v>2021</v>
      </c>
      <c r="D162" s="16" t="s">
        <v>8</v>
      </c>
      <c r="E162" s="7">
        <f>SUM(E163:E167)</f>
        <v>84310.1</v>
      </c>
      <c r="F162" s="7">
        <f>SUM(F163:F167)</f>
        <v>18874.799999999996</v>
      </c>
      <c r="G162" s="7">
        <f>SUM(G163:G167)</f>
        <v>65435.3</v>
      </c>
      <c r="H162" s="7">
        <f>SUM(H163:H167)</f>
        <v>0</v>
      </c>
      <c r="I162" s="7">
        <f>SUM(I163:I167)</f>
        <v>0</v>
      </c>
      <c r="J162" s="49" t="s">
        <v>303</v>
      </c>
      <c r="K162" s="31" t="s">
        <v>137</v>
      </c>
      <c r="L162" s="31" t="s">
        <v>137</v>
      </c>
      <c r="M162" s="49" t="s">
        <v>141</v>
      </c>
    </row>
    <row r="163" spans="1:13" x14ac:dyDescent="0.2">
      <c r="A163" s="35"/>
      <c r="B163" s="30"/>
      <c r="C163" s="30"/>
      <c r="D163" s="16">
        <v>2021</v>
      </c>
      <c r="E163" s="7">
        <f>F163+G163+H163+I163</f>
        <v>58010.1</v>
      </c>
      <c r="F163" s="7">
        <v>16427.099999999999</v>
      </c>
      <c r="G163" s="7">
        <v>41583</v>
      </c>
      <c r="H163" s="7">
        <v>0</v>
      </c>
      <c r="I163" s="7">
        <v>0</v>
      </c>
      <c r="J163" s="49"/>
      <c r="K163" s="50"/>
      <c r="L163" s="50"/>
      <c r="M163" s="30"/>
    </row>
    <row r="164" spans="1:13" x14ac:dyDescent="0.2">
      <c r="A164" s="35"/>
      <c r="B164" s="30"/>
      <c r="C164" s="30"/>
      <c r="D164" s="16">
        <v>2022</v>
      </c>
      <c r="E164" s="7">
        <f t="shared" si="11"/>
        <v>600</v>
      </c>
      <c r="F164" s="7">
        <v>600</v>
      </c>
      <c r="G164" s="7">
        <v>0</v>
      </c>
      <c r="H164" s="7">
        <v>0</v>
      </c>
      <c r="I164" s="7">
        <v>0</v>
      </c>
      <c r="J164" s="49"/>
      <c r="K164" s="50"/>
      <c r="L164" s="50"/>
      <c r="M164" s="30"/>
    </row>
    <row r="165" spans="1:13" x14ac:dyDescent="0.2">
      <c r="A165" s="35"/>
      <c r="B165" s="30"/>
      <c r="C165" s="30"/>
      <c r="D165" s="16">
        <v>2023</v>
      </c>
      <c r="E165" s="7">
        <f t="shared" si="11"/>
        <v>7700</v>
      </c>
      <c r="F165" s="7">
        <v>553.6</v>
      </c>
      <c r="G165" s="7">
        <v>7146.4</v>
      </c>
      <c r="H165" s="7">
        <v>0</v>
      </c>
      <c r="I165" s="7">
        <v>0</v>
      </c>
      <c r="J165" s="49"/>
      <c r="K165" s="50"/>
      <c r="L165" s="50"/>
      <c r="M165" s="30"/>
    </row>
    <row r="166" spans="1:13" x14ac:dyDescent="0.2">
      <c r="A166" s="35"/>
      <c r="B166" s="30"/>
      <c r="C166" s="30"/>
      <c r="D166" s="16">
        <v>2024</v>
      </c>
      <c r="E166" s="7">
        <f t="shared" si="11"/>
        <v>18000</v>
      </c>
      <c r="F166" s="7">
        <v>1294.0999999999999</v>
      </c>
      <c r="G166" s="7">
        <v>16705.900000000001</v>
      </c>
      <c r="H166" s="7">
        <v>0</v>
      </c>
      <c r="I166" s="7">
        <v>0</v>
      </c>
      <c r="J166" s="49"/>
      <c r="K166" s="50"/>
      <c r="L166" s="50"/>
      <c r="M166" s="30"/>
    </row>
    <row r="167" spans="1:13" ht="51.75" customHeight="1" x14ac:dyDescent="0.2">
      <c r="A167" s="41"/>
      <c r="B167" s="30"/>
      <c r="C167" s="30"/>
      <c r="D167" s="16">
        <v>2025</v>
      </c>
      <c r="E167" s="7">
        <f t="shared" si="11"/>
        <v>0</v>
      </c>
      <c r="F167" s="7">
        <v>0</v>
      </c>
      <c r="G167" s="7">
        <v>0</v>
      </c>
      <c r="H167" s="7">
        <v>0</v>
      </c>
      <c r="I167" s="7">
        <v>0</v>
      </c>
      <c r="J167" s="49"/>
      <c r="K167" s="50"/>
      <c r="L167" s="50"/>
      <c r="M167" s="30"/>
    </row>
    <row r="168" spans="1:13" ht="79.5" customHeight="1" x14ac:dyDescent="0.2">
      <c r="A168" s="48" t="s">
        <v>142</v>
      </c>
      <c r="B168" s="58" t="s">
        <v>143</v>
      </c>
      <c r="C168" s="60">
        <v>2021</v>
      </c>
      <c r="D168" s="19" t="s">
        <v>8</v>
      </c>
      <c r="E168" s="20">
        <f>SUM(E169:E173)</f>
        <v>101369.1</v>
      </c>
      <c r="F168" s="20">
        <f>SUM(F169:F173)</f>
        <v>48929.799999999996</v>
      </c>
      <c r="G168" s="20">
        <f>SUM(G169:G173)</f>
        <v>52439.3</v>
      </c>
      <c r="H168" s="20">
        <f>SUM(H169:H173)</f>
        <v>0</v>
      </c>
      <c r="I168" s="20">
        <f>SUM(I169:I173)</f>
        <v>0</v>
      </c>
      <c r="J168" s="58" t="s">
        <v>304</v>
      </c>
      <c r="K168" s="60" t="s">
        <v>144</v>
      </c>
      <c r="L168" s="60" t="s">
        <v>137</v>
      </c>
      <c r="M168" s="58" t="s">
        <v>145</v>
      </c>
    </row>
    <row r="169" spans="1:13" x14ac:dyDescent="0.2">
      <c r="A169" s="35"/>
      <c r="B169" s="59"/>
      <c r="C169" s="59"/>
      <c r="D169" s="19">
        <v>2021</v>
      </c>
      <c r="E169" s="20">
        <f>SUM(F169:I169)</f>
        <v>41506.6</v>
      </c>
      <c r="F169" s="20">
        <v>2984.1</v>
      </c>
      <c r="G169" s="20">
        <v>38522.5</v>
      </c>
      <c r="H169" s="20">
        <v>0</v>
      </c>
      <c r="I169" s="20">
        <v>0</v>
      </c>
      <c r="J169" s="58"/>
      <c r="K169" s="61"/>
      <c r="L169" s="61"/>
      <c r="M169" s="59"/>
    </row>
    <row r="170" spans="1:13" x14ac:dyDescent="0.2">
      <c r="A170" s="35"/>
      <c r="B170" s="59"/>
      <c r="C170" s="59"/>
      <c r="D170" s="19">
        <v>2022</v>
      </c>
      <c r="E170" s="20">
        <f t="shared" si="11"/>
        <v>59862.5</v>
      </c>
      <c r="F170" s="20">
        <f>37507.2+8438.5</f>
        <v>45945.7</v>
      </c>
      <c r="G170" s="20">
        <v>13916.8</v>
      </c>
      <c r="H170" s="20">
        <v>0</v>
      </c>
      <c r="I170" s="20">
        <v>0</v>
      </c>
      <c r="J170" s="58"/>
      <c r="K170" s="61"/>
      <c r="L170" s="61"/>
      <c r="M170" s="59"/>
    </row>
    <row r="171" spans="1:13" x14ac:dyDescent="0.2">
      <c r="A171" s="35"/>
      <c r="B171" s="59"/>
      <c r="C171" s="59"/>
      <c r="D171" s="19">
        <v>2023</v>
      </c>
      <c r="E171" s="20">
        <f t="shared" si="11"/>
        <v>0</v>
      </c>
      <c r="F171" s="20">
        <v>0</v>
      </c>
      <c r="G171" s="20">
        <v>0</v>
      </c>
      <c r="H171" s="20">
        <v>0</v>
      </c>
      <c r="I171" s="20">
        <v>0</v>
      </c>
      <c r="J171" s="58"/>
      <c r="K171" s="61"/>
      <c r="L171" s="61"/>
      <c r="M171" s="59"/>
    </row>
    <row r="172" spans="1:13" x14ac:dyDescent="0.2">
      <c r="A172" s="35"/>
      <c r="B172" s="59"/>
      <c r="C172" s="59"/>
      <c r="D172" s="19">
        <v>2024</v>
      </c>
      <c r="E172" s="20">
        <f t="shared" si="11"/>
        <v>0</v>
      </c>
      <c r="F172" s="20">
        <v>0</v>
      </c>
      <c r="G172" s="20">
        <v>0</v>
      </c>
      <c r="H172" s="20">
        <v>0</v>
      </c>
      <c r="I172" s="20">
        <v>0</v>
      </c>
      <c r="J172" s="58"/>
      <c r="K172" s="61"/>
      <c r="L172" s="61"/>
      <c r="M172" s="59"/>
    </row>
    <row r="173" spans="1:13" ht="122.25" customHeight="1" x14ac:dyDescent="0.2">
      <c r="A173" s="41"/>
      <c r="B173" s="59"/>
      <c r="C173" s="59"/>
      <c r="D173" s="19">
        <v>2025</v>
      </c>
      <c r="E173" s="20">
        <f t="shared" si="11"/>
        <v>0</v>
      </c>
      <c r="F173" s="20">
        <v>0</v>
      </c>
      <c r="G173" s="20">
        <v>0</v>
      </c>
      <c r="H173" s="20">
        <v>0</v>
      </c>
      <c r="I173" s="20">
        <v>0</v>
      </c>
      <c r="J173" s="58"/>
      <c r="K173" s="61"/>
      <c r="L173" s="61"/>
      <c r="M173" s="59"/>
    </row>
    <row r="174" spans="1:13" x14ac:dyDescent="0.2">
      <c r="A174" s="48" t="s">
        <v>146</v>
      </c>
      <c r="B174" s="49" t="s">
        <v>147</v>
      </c>
      <c r="C174" s="31">
        <v>2023</v>
      </c>
      <c r="D174" s="16" t="s">
        <v>8</v>
      </c>
      <c r="E174" s="7">
        <f>SUM(E175:E179)</f>
        <v>15000</v>
      </c>
      <c r="F174" s="7">
        <f>SUM(F175:F179)</f>
        <v>1078.4000000000001</v>
      </c>
      <c r="G174" s="7">
        <f>SUM(G175:G179)</f>
        <v>13921.6</v>
      </c>
      <c r="H174" s="7">
        <f>SUM(H175:H179)</f>
        <v>0</v>
      </c>
      <c r="I174" s="7">
        <f>SUM(I175:I179)</f>
        <v>0</v>
      </c>
      <c r="J174" s="49" t="s">
        <v>305</v>
      </c>
      <c r="K174" s="31" t="s">
        <v>137</v>
      </c>
      <c r="L174" s="31" t="s">
        <v>137</v>
      </c>
      <c r="M174" s="49" t="s">
        <v>148</v>
      </c>
    </row>
    <row r="175" spans="1:13" x14ac:dyDescent="0.2">
      <c r="A175" s="35"/>
      <c r="B175" s="30"/>
      <c r="C175" s="30"/>
      <c r="D175" s="16">
        <v>2021</v>
      </c>
      <c r="E175" s="7">
        <f>SUM(F175:I175)</f>
        <v>0</v>
      </c>
      <c r="F175" s="7">
        <v>0</v>
      </c>
      <c r="G175" s="7">
        <v>0</v>
      </c>
      <c r="H175" s="7">
        <v>0</v>
      </c>
      <c r="I175" s="7">
        <v>0</v>
      </c>
      <c r="J175" s="49"/>
      <c r="K175" s="50"/>
      <c r="L175" s="50"/>
      <c r="M175" s="30"/>
    </row>
    <row r="176" spans="1:13" x14ac:dyDescent="0.2">
      <c r="A176" s="35"/>
      <c r="B176" s="30"/>
      <c r="C176" s="30"/>
      <c r="D176" s="16">
        <v>2022</v>
      </c>
      <c r="E176" s="7">
        <f t="shared" si="11"/>
        <v>0</v>
      </c>
      <c r="F176" s="7">
        <v>0</v>
      </c>
      <c r="G176" s="7">
        <v>0</v>
      </c>
      <c r="H176" s="7">
        <v>0</v>
      </c>
      <c r="I176" s="7">
        <v>0</v>
      </c>
      <c r="J176" s="49"/>
      <c r="K176" s="50"/>
      <c r="L176" s="50"/>
      <c r="M176" s="30"/>
    </row>
    <row r="177" spans="1:13" x14ac:dyDescent="0.2">
      <c r="A177" s="35"/>
      <c r="B177" s="30"/>
      <c r="C177" s="30"/>
      <c r="D177" s="16">
        <v>2023</v>
      </c>
      <c r="E177" s="7">
        <f>SUM(F177:I177)</f>
        <v>15000</v>
      </c>
      <c r="F177" s="7">
        <v>1078.4000000000001</v>
      </c>
      <c r="G177" s="7">
        <v>13921.6</v>
      </c>
      <c r="H177" s="7">
        <v>0</v>
      </c>
      <c r="I177" s="7">
        <v>0</v>
      </c>
      <c r="J177" s="49"/>
      <c r="K177" s="50"/>
      <c r="L177" s="50"/>
      <c r="M177" s="30"/>
    </row>
    <row r="178" spans="1:13" x14ac:dyDescent="0.2">
      <c r="A178" s="35"/>
      <c r="B178" s="30"/>
      <c r="C178" s="30"/>
      <c r="D178" s="16">
        <v>2024</v>
      </c>
      <c r="E178" s="7">
        <f t="shared" si="11"/>
        <v>0</v>
      </c>
      <c r="F178" s="7">
        <v>0</v>
      </c>
      <c r="G178" s="7">
        <v>0</v>
      </c>
      <c r="H178" s="7">
        <v>0</v>
      </c>
      <c r="I178" s="7">
        <v>0</v>
      </c>
      <c r="J178" s="49"/>
      <c r="K178" s="50"/>
      <c r="L178" s="50"/>
      <c r="M178" s="30"/>
    </row>
    <row r="179" spans="1:13" x14ac:dyDescent="0.2">
      <c r="A179" s="41"/>
      <c r="B179" s="30"/>
      <c r="C179" s="30"/>
      <c r="D179" s="16">
        <v>2025</v>
      </c>
      <c r="E179" s="7">
        <f t="shared" si="11"/>
        <v>0</v>
      </c>
      <c r="F179" s="7">
        <v>0</v>
      </c>
      <c r="G179" s="7">
        <v>0</v>
      </c>
      <c r="H179" s="7">
        <v>0</v>
      </c>
      <c r="I179" s="7">
        <v>0</v>
      </c>
      <c r="J179" s="49"/>
      <c r="K179" s="50"/>
      <c r="L179" s="50"/>
      <c r="M179" s="30"/>
    </row>
    <row r="180" spans="1:13" x14ac:dyDescent="0.2">
      <c r="A180" s="48" t="s">
        <v>149</v>
      </c>
      <c r="B180" s="49" t="s">
        <v>150</v>
      </c>
      <c r="C180" s="31">
        <v>2023</v>
      </c>
      <c r="D180" s="16" t="s">
        <v>8</v>
      </c>
      <c r="E180" s="7">
        <f>SUM(E181:E185)</f>
        <v>15000</v>
      </c>
      <c r="F180" s="7">
        <f>SUM(F181:F185)</f>
        <v>1078.4000000000001</v>
      </c>
      <c r="G180" s="7">
        <f>SUM(G181:G185)</f>
        <v>13921.6</v>
      </c>
      <c r="H180" s="7">
        <f>SUM(H181:H185)</f>
        <v>0</v>
      </c>
      <c r="I180" s="7">
        <f>SUM(I181:I185)</f>
        <v>0</v>
      </c>
      <c r="J180" s="49" t="s">
        <v>306</v>
      </c>
      <c r="K180" s="31" t="s">
        <v>137</v>
      </c>
      <c r="L180" s="31" t="s">
        <v>137</v>
      </c>
      <c r="M180" s="49" t="s">
        <v>141</v>
      </c>
    </row>
    <row r="181" spans="1:13" x14ac:dyDescent="0.2">
      <c r="A181" s="35"/>
      <c r="B181" s="30"/>
      <c r="C181" s="30"/>
      <c r="D181" s="16">
        <v>2021</v>
      </c>
      <c r="E181" s="7">
        <f t="shared" si="11"/>
        <v>0</v>
      </c>
      <c r="F181" s="7">
        <v>0</v>
      </c>
      <c r="G181" s="7">
        <v>0</v>
      </c>
      <c r="H181" s="7">
        <v>0</v>
      </c>
      <c r="I181" s="7">
        <v>0</v>
      </c>
      <c r="J181" s="49"/>
      <c r="K181" s="50"/>
      <c r="L181" s="50"/>
      <c r="M181" s="30"/>
    </row>
    <row r="182" spans="1:13" x14ac:dyDescent="0.2">
      <c r="A182" s="35"/>
      <c r="B182" s="30"/>
      <c r="C182" s="30"/>
      <c r="D182" s="16">
        <v>2022</v>
      </c>
      <c r="E182" s="7">
        <f t="shared" si="11"/>
        <v>0</v>
      </c>
      <c r="F182" s="7">
        <v>0</v>
      </c>
      <c r="G182" s="7">
        <v>0</v>
      </c>
      <c r="H182" s="7">
        <v>0</v>
      </c>
      <c r="I182" s="7">
        <v>0</v>
      </c>
      <c r="J182" s="49"/>
      <c r="K182" s="50"/>
      <c r="L182" s="50"/>
      <c r="M182" s="30"/>
    </row>
    <row r="183" spans="1:13" x14ac:dyDescent="0.2">
      <c r="A183" s="35"/>
      <c r="B183" s="30"/>
      <c r="C183" s="30"/>
      <c r="D183" s="16">
        <v>2023</v>
      </c>
      <c r="E183" s="7">
        <f>SUM(F183:I183)</f>
        <v>15000</v>
      </c>
      <c r="F183" s="7">
        <v>1078.4000000000001</v>
      </c>
      <c r="G183" s="7">
        <v>13921.6</v>
      </c>
      <c r="H183" s="7">
        <v>0</v>
      </c>
      <c r="I183" s="7">
        <v>0</v>
      </c>
      <c r="J183" s="49"/>
      <c r="K183" s="50"/>
      <c r="L183" s="50"/>
      <c r="M183" s="30"/>
    </row>
    <row r="184" spans="1:13" x14ac:dyDescent="0.2">
      <c r="A184" s="35"/>
      <c r="B184" s="30"/>
      <c r="C184" s="30"/>
      <c r="D184" s="16">
        <v>2024</v>
      </c>
      <c r="E184" s="7">
        <f t="shared" si="11"/>
        <v>0</v>
      </c>
      <c r="F184" s="7">
        <v>0</v>
      </c>
      <c r="G184" s="7">
        <v>0</v>
      </c>
      <c r="H184" s="7">
        <v>0</v>
      </c>
      <c r="I184" s="7">
        <v>0</v>
      </c>
      <c r="J184" s="49"/>
      <c r="K184" s="50"/>
      <c r="L184" s="50"/>
      <c r="M184" s="30"/>
    </row>
    <row r="185" spans="1:13" x14ac:dyDescent="0.2">
      <c r="A185" s="41"/>
      <c r="B185" s="30"/>
      <c r="C185" s="30"/>
      <c r="D185" s="16">
        <v>2025</v>
      </c>
      <c r="E185" s="7">
        <f t="shared" si="11"/>
        <v>0</v>
      </c>
      <c r="F185" s="7">
        <v>0</v>
      </c>
      <c r="G185" s="7">
        <v>0</v>
      </c>
      <c r="H185" s="7">
        <v>0</v>
      </c>
      <c r="I185" s="7">
        <v>0</v>
      </c>
      <c r="J185" s="49"/>
      <c r="K185" s="50"/>
      <c r="L185" s="50"/>
      <c r="M185" s="30"/>
    </row>
    <row r="186" spans="1:13" x14ac:dyDescent="0.2">
      <c r="A186" s="48" t="s">
        <v>151</v>
      </c>
      <c r="B186" s="49" t="s">
        <v>152</v>
      </c>
      <c r="C186" s="31">
        <v>2023</v>
      </c>
      <c r="D186" s="16" t="s">
        <v>8</v>
      </c>
      <c r="E186" s="7">
        <f>SUM(E187:E191)</f>
        <v>24545.5</v>
      </c>
      <c r="F186" s="7">
        <f>SUM(F187:F191)</f>
        <v>1764.7</v>
      </c>
      <c r="G186" s="7">
        <f>SUM(G187:G191)</f>
        <v>22780.799999999999</v>
      </c>
      <c r="H186" s="7">
        <f>SUM(H187:H191)</f>
        <v>0</v>
      </c>
      <c r="I186" s="7">
        <f>SUM(I187:I191)</f>
        <v>0</v>
      </c>
      <c r="J186" s="49" t="s">
        <v>307</v>
      </c>
      <c r="K186" s="31" t="s">
        <v>137</v>
      </c>
      <c r="L186" s="31" t="s">
        <v>137</v>
      </c>
      <c r="M186" s="49" t="s">
        <v>141</v>
      </c>
    </row>
    <row r="187" spans="1:13" x14ac:dyDescent="0.2">
      <c r="A187" s="35"/>
      <c r="B187" s="30"/>
      <c r="C187" s="30"/>
      <c r="D187" s="16">
        <v>2021</v>
      </c>
      <c r="E187" s="7">
        <f t="shared" si="11"/>
        <v>0</v>
      </c>
      <c r="F187" s="7">
        <v>0</v>
      </c>
      <c r="G187" s="7">
        <v>0</v>
      </c>
      <c r="H187" s="7">
        <v>0</v>
      </c>
      <c r="I187" s="7">
        <v>0</v>
      </c>
      <c r="J187" s="49"/>
      <c r="K187" s="50"/>
      <c r="L187" s="50"/>
      <c r="M187" s="30"/>
    </row>
    <row r="188" spans="1:13" x14ac:dyDescent="0.2">
      <c r="A188" s="35"/>
      <c r="B188" s="30"/>
      <c r="C188" s="30"/>
      <c r="D188" s="16">
        <v>2022</v>
      </c>
      <c r="E188" s="7">
        <f t="shared" si="11"/>
        <v>0</v>
      </c>
      <c r="F188" s="7">
        <v>0</v>
      </c>
      <c r="G188" s="7">
        <v>0</v>
      </c>
      <c r="H188" s="7">
        <v>0</v>
      </c>
      <c r="I188" s="7">
        <v>0</v>
      </c>
      <c r="J188" s="49"/>
      <c r="K188" s="50"/>
      <c r="L188" s="50"/>
      <c r="M188" s="30"/>
    </row>
    <row r="189" spans="1:13" x14ac:dyDescent="0.2">
      <c r="A189" s="35"/>
      <c r="B189" s="30"/>
      <c r="C189" s="30"/>
      <c r="D189" s="16">
        <v>2023</v>
      </c>
      <c r="E189" s="7">
        <f>SUM(F189:I189)</f>
        <v>24545.5</v>
      </c>
      <c r="F189" s="7">
        <v>1764.7</v>
      </c>
      <c r="G189" s="7">
        <v>22780.799999999999</v>
      </c>
      <c r="H189" s="7">
        <v>0</v>
      </c>
      <c r="I189" s="7">
        <v>0</v>
      </c>
      <c r="J189" s="49"/>
      <c r="K189" s="50"/>
      <c r="L189" s="50"/>
      <c r="M189" s="30"/>
    </row>
    <row r="190" spans="1:13" x14ac:dyDescent="0.2">
      <c r="A190" s="35"/>
      <c r="B190" s="30"/>
      <c r="C190" s="30"/>
      <c r="D190" s="16">
        <v>2024</v>
      </c>
      <c r="E190" s="7">
        <f t="shared" si="11"/>
        <v>0</v>
      </c>
      <c r="F190" s="7">
        <v>0</v>
      </c>
      <c r="G190" s="7">
        <v>0</v>
      </c>
      <c r="H190" s="7">
        <v>0</v>
      </c>
      <c r="I190" s="7">
        <v>0</v>
      </c>
      <c r="J190" s="49"/>
      <c r="K190" s="50"/>
      <c r="L190" s="50"/>
      <c r="M190" s="30"/>
    </row>
    <row r="191" spans="1:13" x14ac:dyDescent="0.2">
      <c r="A191" s="41"/>
      <c r="B191" s="30"/>
      <c r="C191" s="30"/>
      <c r="D191" s="16">
        <v>2025</v>
      </c>
      <c r="E191" s="7">
        <f t="shared" si="11"/>
        <v>0</v>
      </c>
      <c r="F191" s="7">
        <v>0</v>
      </c>
      <c r="G191" s="7">
        <v>0</v>
      </c>
      <c r="H191" s="7">
        <v>0</v>
      </c>
      <c r="I191" s="7">
        <v>0</v>
      </c>
      <c r="J191" s="49"/>
      <c r="K191" s="50"/>
      <c r="L191" s="50"/>
      <c r="M191" s="30"/>
    </row>
    <row r="192" spans="1:13" ht="14.25" customHeight="1" x14ac:dyDescent="0.2">
      <c r="A192" s="48" t="s">
        <v>153</v>
      </c>
      <c r="B192" s="49" t="s">
        <v>154</v>
      </c>
      <c r="C192" s="31">
        <v>2021</v>
      </c>
      <c r="D192" s="16" t="s">
        <v>8</v>
      </c>
      <c r="E192" s="7">
        <f>SUM(E193:E197)</f>
        <v>15000</v>
      </c>
      <c r="F192" s="7">
        <f>SUM(F193:F197)</f>
        <v>1078.4000000000001</v>
      </c>
      <c r="G192" s="7">
        <f>SUM(G193:G197)</f>
        <v>13921.6</v>
      </c>
      <c r="H192" s="7">
        <f>SUM(H193:H197)</f>
        <v>0</v>
      </c>
      <c r="I192" s="7">
        <f>SUM(I193:I197)</f>
        <v>0</v>
      </c>
      <c r="J192" s="49" t="s">
        <v>308</v>
      </c>
      <c r="K192" s="31" t="s">
        <v>137</v>
      </c>
      <c r="L192" s="31" t="s">
        <v>137</v>
      </c>
      <c r="M192" s="49" t="s">
        <v>141</v>
      </c>
    </row>
    <row r="193" spans="1:13" x14ac:dyDescent="0.2">
      <c r="A193" s="35"/>
      <c r="B193" s="30"/>
      <c r="C193" s="30"/>
      <c r="D193" s="16">
        <v>2021</v>
      </c>
      <c r="E193" s="7">
        <f>SUM(F193:I193)</f>
        <v>15000</v>
      </c>
      <c r="F193" s="7">
        <v>1078.4000000000001</v>
      </c>
      <c r="G193" s="7">
        <v>13921.6</v>
      </c>
      <c r="H193" s="7">
        <v>0</v>
      </c>
      <c r="I193" s="7">
        <v>0</v>
      </c>
      <c r="J193" s="49"/>
      <c r="K193" s="50"/>
      <c r="L193" s="50"/>
      <c r="M193" s="30"/>
    </row>
    <row r="194" spans="1:13" x14ac:dyDescent="0.2">
      <c r="A194" s="35"/>
      <c r="B194" s="30"/>
      <c r="C194" s="30"/>
      <c r="D194" s="16">
        <v>2022</v>
      </c>
      <c r="E194" s="7">
        <f t="shared" si="11"/>
        <v>0</v>
      </c>
      <c r="F194" s="7">
        <v>0</v>
      </c>
      <c r="G194" s="7">
        <v>0</v>
      </c>
      <c r="H194" s="7">
        <v>0</v>
      </c>
      <c r="I194" s="7">
        <v>0</v>
      </c>
      <c r="J194" s="49"/>
      <c r="K194" s="50"/>
      <c r="L194" s="50"/>
      <c r="M194" s="30"/>
    </row>
    <row r="195" spans="1:13" x14ac:dyDescent="0.2">
      <c r="A195" s="35"/>
      <c r="B195" s="30"/>
      <c r="C195" s="30"/>
      <c r="D195" s="16">
        <v>2023</v>
      </c>
      <c r="E195" s="7">
        <f t="shared" si="11"/>
        <v>0</v>
      </c>
      <c r="F195" s="7">
        <v>0</v>
      </c>
      <c r="G195" s="7">
        <v>0</v>
      </c>
      <c r="H195" s="7">
        <v>0</v>
      </c>
      <c r="I195" s="7">
        <v>0</v>
      </c>
      <c r="J195" s="49"/>
      <c r="K195" s="50"/>
      <c r="L195" s="50"/>
      <c r="M195" s="30"/>
    </row>
    <row r="196" spans="1:13" x14ac:dyDescent="0.2">
      <c r="A196" s="35"/>
      <c r="B196" s="30"/>
      <c r="C196" s="30"/>
      <c r="D196" s="16">
        <v>2024</v>
      </c>
      <c r="E196" s="7">
        <f t="shared" si="11"/>
        <v>0</v>
      </c>
      <c r="F196" s="7">
        <v>0</v>
      </c>
      <c r="G196" s="7">
        <v>0</v>
      </c>
      <c r="H196" s="7">
        <v>0</v>
      </c>
      <c r="I196" s="7">
        <v>0</v>
      </c>
      <c r="J196" s="49"/>
      <c r="K196" s="50"/>
      <c r="L196" s="50"/>
      <c r="M196" s="30"/>
    </row>
    <row r="197" spans="1:13" x14ac:dyDescent="0.2">
      <c r="A197" s="41"/>
      <c r="B197" s="30"/>
      <c r="C197" s="30"/>
      <c r="D197" s="16">
        <v>2025</v>
      </c>
      <c r="E197" s="7">
        <f t="shared" si="11"/>
        <v>0</v>
      </c>
      <c r="F197" s="7">
        <v>0</v>
      </c>
      <c r="G197" s="7">
        <v>0</v>
      </c>
      <c r="H197" s="7">
        <v>0</v>
      </c>
      <c r="I197" s="7">
        <v>0</v>
      </c>
      <c r="J197" s="49"/>
      <c r="K197" s="50"/>
      <c r="L197" s="50"/>
      <c r="M197" s="30"/>
    </row>
    <row r="198" spans="1:13" x14ac:dyDescent="0.2">
      <c r="A198" s="48" t="s">
        <v>155</v>
      </c>
      <c r="B198" s="49" t="s">
        <v>156</v>
      </c>
      <c r="C198" s="31">
        <v>2025</v>
      </c>
      <c r="D198" s="16" t="s">
        <v>8</v>
      </c>
      <c r="E198" s="7">
        <f>SUM(E199:E203)</f>
        <v>15000</v>
      </c>
      <c r="F198" s="7">
        <f>F199+F200+F201+F202+F203</f>
        <v>1078.4000000000001</v>
      </c>
      <c r="G198" s="7">
        <f>G199+G200+G201+G202+G203</f>
        <v>13921.6</v>
      </c>
      <c r="H198" s="7">
        <f>H199+H200+H201+H202+H203</f>
        <v>0</v>
      </c>
      <c r="I198" s="7">
        <f>I199+I200+I201+I202+I203</f>
        <v>0</v>
      </c>
      <c r="J198" s="49" t="s">
        <v>309</v>
      </c>
      <c r="K198" s="31" t="s">
        <v>137</v>
      </c>
      <c r="L198" s="31" t="s">
        <v>137</v>
      </c>
      <c r="M198" s="49" t="s">
        <v>141</v>
      </c>
    </row>
    <row r="199" spans="1:13" x14ac:dyDescent="0.2">
      <c r="A199" s="35"/>
      <c r="B199" s="62"/>
      <c r="C199" s="31"/>
      <c r="D199" s="16">
        <v>2021</v>
      </c>
      <c r="E199" s="7">
        <f>F199+G199+H199+I199</f>
        <v>0</v>
      </c>
      <c r="F199" s="7">
        <v>0</v>
      </c>
      <c r="G199" s="7">
        <v>0</v>
      </c>
      <c r="H199" s="7">
        <v>0</v>
      </c>
      <c r="I199" s="7">
        <v>0</v>
      </c>
      <c r="J199" s="49"/>
      <c r="K199" s="50"/>
      <c r="L199" s="50"/>
      <c r="M199" s="30"/>
    </row>
    <row r="200" spans="1:13" x14ac:dyDescent="0.2">
      <c r="A200" s="35"/>
      <c r="B200" s="62"/>
      <c r="C200" s="31"/>
      <c r="D200" s="16">
        <v>2022</v>
      </c>
      <c r="E200" s="7">
        <f>F200+G200+H200+I200</f>
        <v>0</v>
      </c>
      <c r="F200" s="7">
        <v>0</v>
      </c>
      <c r="G200" s="7">
        <v>0</v>
      </c>
      <c r="H200" s="7">
        <v>0</v>
      </c>
      <c r="I200" s="7">
        <v>0</v>
      </c>
      <c r="J200" s="49"/>
      <c r="K200" s="50"/>
      <c r="L200" s="50"/>
      <c r="M200" s="30"/>
    </row>
    <row r="201" spans="1:13" x14ac:dyDescent="0.2">
      <c r="A201" s="35"/>
      <c r="B201" s="62"/>
      <c r="C201" s="31"/>
      <c r="D201" s="16">
        <v>2023</v>
      </c>
      <c r="E201" s="7">
        <f>F201+G201+H201+I201</f>
        <v>0</v>
      </c>
      <c r="F201" s="7">
        <v>0</v>
      </c>
      <c r="G201" s="7">
        <v>0</v>
      </c>
      <c r="H201" s="7">
        <v>0</v>
      </c>
      <c r="I201" s="7">
        <v>0</v>
      </c>
      <c r="J201" s="49"/>
      <c r="K201" s="50"/>
      <c r="L201" s="50"/>
      <c r="M201" s="30"/>
    </row>
    <row r="202" spans="1:13" x14ac:dyDescent="0.2">
      <c r="A202" s="35"/>
      <c r="B202" s="62"/>
      <c r="C202" s="31"/>
      <c r="D202" s="16">
        <v>2024</v>
      </c>
      <c r="E202" s="7">
        <f>F202+G202+H202+I202</f>
        <v>0</v>
      </c>
      <c r="F202" s="7">
        <v>0</v>
      </c>
      <c r="G202" s="7">
        <v>0</v>
      </c>
      <c r="H202" s="7">
        <v>0</v>
      </c>
      <c r="I202" s="7">
        <v>0</v>
      </c>
      <c r="J202" s="49"/>
      <c r="K202" s="50"/>
      <c r="L202" s="50"/>
      <c r="M202" s="30"/>
    </row>
    <row r="203" spans="1:13" x14ac:dyDescent="0.2">
      <c r="A203" s="41"/>
      <c r="B203" s="62"/>
      <c r="C203" s="31"/>
      <c r="D203" s="16">
        <v>2025</v>
      </c>
      <c r="E203" s="7">
        <f>F203+G203+H203+I203</f>
        <v>15000</v>
      </c>
      <c r="F203" s="7">
        <v>1078.4000000000001</v>
      </c>
      <c r="G203" s="7">
        <v>13921.6</v>
      </c>
      <c r="H203" s="7">
        <v>0</v>
      </c>
      <c r="I203" s="7">
        <v>0</v>
      </c>
      <c r="J203" s="49"/>
      <c r="K203" s="50"/>
      <c r="L203" s="50"/>
      <c r="M203" s="30"/>
    </row>
    <row r="204" spans="1:13" ht="70.5" customHeight="1" x14ac:dyDescent="0.2">
      <c r="A204" s="48" t="s">
        <v>157</v>
      </c>
      <c r="B204" s="49" t="s">
        <v>158</v>
      </c>
      <c r="C204" s="31" t="s">
        <v>23</v>
      </c>
      <c r="D204" s="16" t="s">
        <v>8</v>
      </c>
      <c r="E204" s="7">
        <f>SUM(E205:E209)</f>
        <v>43357</v>
      </c>
      <c r="F204" s="7">
        <f>SUM(F205:F209)</f>
        <v>0</v>
      </c>
      <c r="G204" s="7">
        <f>SUM(G205:G209)</f>
        <v>0</v>
      </c>
      <c r="H204" s="7">
        <f>SUM(H205:H209)</f>
        <v>0</v>
      </c>
      <c r="I204" s="7">
        <f>SUM(I205:I209)</f>
        <v>43357</v>
      </c>
      <c r="J204" s="49" t="s">
        <v>310</v>
      </c>
      <c r="K204" s="31" t="s">
        <v>159</v>
      </c>
      <c r="L204" s="31" t="s">
        <v>160</v>
      </c>
      <c r="M204" s="49" t="s">
        <v>161</v>
      </c>
    </row>
    <row r="205" spans="1:13" x14ac:dyDescent="0.2">
      <c r="A205" s="35"/>
      <c r="B205" s="30"/>
      <c r="C205" s="30"/>
      <c r="D205" s="16">
        <v>2021</v>
      </c>
      <c r="E205" s="7">
        <f t="shared" ref="E205:E215" si="12">SUM(F205:I205)</f>
        <v>25885</v>
      </c>
      <c r="F205" s="7">
        <v>0</v>
      </c>
      <c r="G205" s="7">
        <v>0</v>
      </c>
      <c r="H205" s="7">
        <v>0</v>
      </c>
      <c r="I205" s="7">
        <f>6700+6700+7500+1985+3000</f>
        <v>25885</v>
      </c>
      <c r="J205" s="49"/>
      <c r="K205" s="50"/>
      <c r="L205" s="50"/>
      <c r="M205" s="30"/>
    </row>
    <row r="206" spans="1:13" x14ac:dyDescent="0.2">
      <c r="A206" s="35"/>
      <c r="B206" s="30"/>
      <c r="C206" s="30"/>
      <c r="D206" s="16">
        <v>2022</v>
      </c>
      <c r="E206" s="7">
        <f t="shared" si="12"/>
        <v>17472</v>
      </c>
      <c r="F206" s="7">
        <v>0</v>
      </c>
      <c r="G206" s="7">
        <v>0</v>
      </c>
      <c r="H206" s="7">
        <v>0</v>
      </c>
      <c r="I206" s="7">
        <f>6700+6700+4072</f>
        <v>17472</v>
      </c>
      <c r="J206" s="49"/>
      <c r="K206" s="50"/>
      <c r="L206" s="50"/>
      <c r="M206" s="30"/>
    </row>
    <row r="207" spans="1:13" x14ac:dyDescent="0.2">
      <c r="A207" s="35"/>
      <c r="B207" s="30"/>
      <c r="C207" s="30"/>
      <c r="D207" s="16">
        <v>2023</v>
      </c>
      <c r="E207" s="7">
        <f t="shared" si="12"/>
        <v>0</v>
      </c>
      <c r="F207" s="7">
        <v>0</v>
      </c>
      <c r="G207" s="7">
        <v>0</v>
      </c>
      <c r="H207" s="7">
        <v>0</v>
      </c>
      <c r="I207" s="7">
        <v>0</v>
      </c>
      <c r="J207" s="49"/>
      <c r="K207" s="50"/>
      <c r="L207" s="50"/>
      <c r="M207" s="30"/>
    </row>
    <row r="208" spans="1:13" x14ac:dyDescent="0.2">
      <c r="A208" s="35"/>
      <c r="B208" s="30"/>
      <c r="C208" s="30"/>
      <c r="D208" s="16">
        <v>2024</v>
      </c>
      <c r="E208" s="7">
        <f t="shared" si="12"/>
        <v>0</v>
      </c>
      <c r="F208" s="7">
        <v>0</v>
      </c>
      <c r="G208" s="7">
        <v>0</v>
      </c>
      <c r="H208" s="7">
        <v>0</v>
      </c>
      <c r="I208" s="7">
        <v>0</v>
      </c>
      <c r="J208" s="49"/>
      <c r="K208" s="50"/>
      <c r="L208" s="50"/>
      <c r="M208" s="30"/>
    </row>
    <row r="209" spans="1:13" ht="66" customHeight="1" x14ac:dyDescent="0.2">
      <c r="A209" s="41"/>
      <c r="B209" s="30"/>
      <c r="C209" s="30"/>
      <c r="D209" s="16">
        <v>2025</v>
      </c>
      <c r="E209" s="7">
        <f t="shared" si="12"/>
        <v>0</v>
      </c>
      <c r="F209" s="7">
        <v>0</v>
      </c>
      <c r="G209" s="7">
        <v>0</v>
      </c>
      <c r="H209" s="7">
        <v>0</v>
      </c>
      <c r="I209" s="7">
        <v>0</v>
      </c>
      <c r="J209" s="49"/>
      <c r="K209" s="50"/>
      <c r="L209" s="50"/>
      <c r="M209" s="30"/>
    </row>
    <row r="210" spans="1:13" ht="70.5" customHeight="1" x14ac:dyDescent="0.2">
      <c r="A210" s="48" t="s">
        <v>162</v>
      </c>
      <c r="B210" s="49" t="s">
        <v>163</v>
      </c>
      <c r="C210" s="31" t="s">
        <v>29</v>
      </c>
      <c r="D210" s="16" t="s">
        <v>8</v>
      </c>
      <c r="E210" s="7">
        <f>SUM(E211:E215)</f>
        <v>387529.84</v>
      </c>
      <c r="F210" s="7">
        <f>SUM(F211:F215)</f>
        <v>215025.24</v>
      </c>
      <c r="G210" s="7">
        <f>SUM(G211:G215)</f>
        <v>54405.599999999999</v>
      </c>
      <c r="H210" s="7">
        <f>SUM(H211:H215)</f>
        <v>0</v>
      </c>
      <c r="I210" s="7">
        <f>SUM(I211:I215)</f>
        <v>118099</v>
      </c>
      <c r="J210" s="49" t="s">
        <v>311</v>
      </c>
      <c r="K210" s="31" t="s">
        <v>164</v>
      </c>
      <c r="L210" s="31" t="s">
        <v>160</v>
      </c>
      <c r="M210" s="49" t="s">
        <v>165</v>
      </c>
    </row>
    <row r="211" spans="1:13" x14ac:dyDescent="0.2">
      <c r="A211" s="35"/>
      <c r="B211" s="30"/>
      <c r="C211" s="30"/>
      <c r="D211" s="16">
        <v>2021</v>
      </c>
      <c r="E211" s="7">
        <f>SUM(F211:I211)</f>
        <v>79009.34</v>
      </c>
      <c r="F211" s="7">
        <v>54009.34</v>
      </c>
      <c r="G211" s="7">
        <v>0</v>
      </c>
      <c r="H211" s="7">
        <v>0</v>
      </c>
      <c r="I211" s="7">
        <v>25000</v>
      </c>
      <c r="J211" s="49"/>
      <c r="K211" s="50"/>
      <c r="L211" s="50"/>
      <c r="M211" s="30"/>
    </row>
    <row r="212" spans="1:13" x14ac:dyDescent="0.2">
      <c r="A212" s="35"/>
      <c r="B212" s="30"/>
      <c r="C212" s="30"/>
      <c r="D212" s="16">
        <v>2022</v>
      </c>
      <c r="E212" s="7">
        <f t="shared" ref="E212:E214" si="13">SUM(F212:I212)</f>
        <v>112849.2</v>
      </c>
      <c r="F212" s="7">
        <v>52849.2</v>
      </c>
      <c r="G212" s="7">
        <v>20000</v>
      </c>
      <c r="H212" s="7">
        <v>0</v>
      </c>
      <c r="I212" s="7">
        <v>40000</v>
      </c>
      <c r="J212" s="49"/>
      <c r="K212" s="50"/>
      <c r="L212" s="50"/>
      <c r="M212" s="30"/>
    </row>
    <row r="213" spans="1:13" x14ac:dyDescent="0.2">
      <c r="A213" s="35"/>
      <c r="B213" s="30"/>
      <c r="C213" s="30"/>
      <c r="D213" s="16">
        <v>2023</v>
      </c>
      <c r="E213" s="7">
        <f t="shared" si="13"/>
        <v>117448.1</v>
      </c>
      <c r="F213" s="7">
        <v>52448.1</v>
      </c>
      <c r="G213" s="7">
        <v>20000</v>
      </c>
      <c r="H213" s="7">
        <v>0</v>
      </c>
      <c r="I213" s="7">
        <v>45000</v>
      </c>
      <c r="J213" s="49"/>
      <c r="K213" s="50"/>
      <c r="L213" s="50"/>
      <c r="M213" s="30"/>
    </row>
    <row r="214" spans="1:13" x14ac:dyDescent="0.2">
      <c r="A214" s="35"/>
      <c r="B214" s="30"/>
      <c r="C214" s="30"/>
      <c r="D214" s="16">
        <v>2024</v>
      </c>
      <c r="E214" s="7">
        <f t="shared" si="13"/>
        <v>78223.199999999997</v>
      </c>
      <c r="F214" s="7">
        <v>55718.6</v>
      </c>
      <c r="G214" s="7">
        <v>14405.6</v>
      </c>
      <c r="H214" s="7">
        <v>0</v>
      </c>
      <c r="I214" s="7">
        <v>8099</v>
      </c>
      <c r="J214" s="49"/>
      <c r="K214" s="50"/>
      <c r="L214" s="50"/>
      <c r="M214" s="30"/>
    </row>
    <row r="215" spans="1:13" ht="409.5" customHeight="1" x14ac:dyDescent="0.2">
      <c r="A215" s="41"/>
      <c r="B215" s="30"/>
      <c r="C215" s="30"/>
      <c r="D215" s="16">
        <v>2025</v>
      </c>
      <c r="E215" s="7">
        <f t="shared" si="12"/>
        <v>0</v>
      </c>
      <c r="F215" s="7">
        <v>0</v>
      </c>
      <c r="G215" s="7">
        <v>0</v>
      </c>
      <c r="H215" s="7">
        <v>0</v>
      </c>
      <c r="I215" s="7">
        <v>0</v>
      </c>
      <c r="J215" s="49"/>
      <c r="K215" s="50"/>
      <c r="L215" s="50"/>
      <c r="M215" s="30"/>
    </row>
    <row r="216" spans="1:13" ht="79.5" customHeight="1" x14ac:dyDescent="0.2">
      <c r="A216" s="48" t="s">
        <v>166</v>
      </c>
      <c r="B216" s="58" t="s">
        <v>167</v>
      </c>
      <c r="C216" s="60" t="s">
        <v>168</v>
      </c>
      <c r="D216" s="19" t="s">
        <v>8</v>
      </c>
      <c r="E216" s="20">
        <f>SUM(E217:E221)</f>
        <v>644543.19999999995</v>
      </c>
      <c r="F216" s="20">
        <f>F217+F218+F219+F220+F221</f>
        <v>546316</v>
      </c>
      <c r="G216" s="20">
        <f>G217+G218+G219+G220+G221</f>
        <v>71000</v>
      </c>
      <c r="H216" s="20">
        <f>H217+H218+H219+H220+H221</f>
        <v>27227.200000000001</v>
      </c>
      <c r="I216" s="20">
        <f>I217+I218+I219+I220+I221</f>
        <v>0</v>
      </c>
      <c r="J216" s="58" t="s">
        <v>312</v>
      </c>
      <c r="K216" s="60" t="s">
        <v>169</v>
      </c>
      <c r="L216" s="60" t="s">
        <v>144</v>
      </c>
      <c r="M216" s="58" t="s">
        <v>170</v>
      </c>
    </row>
    <row r="217" spans="1:13" x14ac:dyDescent="0.2">
      <c r="A217" s="35"/>
      <c r="B217" s="59"/>
      <c r="C217" s="59"/>
      <c r="D217" s="19">
        <v>2021</v>
      </c>
      <c r="E217" s="20">
        <f>F217+G217+H217+I217</f>
        <v>100000</v>
      </c>
      <c r="F217" s="20">
        <v>29000</v>
      </c>
      <c r="G217" s="20">
        <v>71000</v>
      </c>
      <c r="H217" s="20">
        <v>0</v>
      </c>
      <c r="I217" s="20">
        <v>0</v>
      </c>
      <c r="J217" s="58"/>
      <c r="K217" s="61"/>
      <c r="L217" s="61"/>
      <c r="M217" s="59"/>
    </row>
    <row r="218" spans="1:13" x14ac:dyDescent="0.2">
      <c r="A218" s="35"/>
      <c r="B218" s="59"/>
      <c r="C218" s="59"/>
      <c r="D218" s="19">
        <v>2022</v>
      </c>
      <c r="E218" s="20">
        <f>F218+G218+H218+I218</f>
        <v>266020.09999999998</v>
      </c>
      <c r="F218" s="20">
        <v>252719.1</v>
      </c>
      <c r="G218" s="20">
        <v>0</v>
      </c>
      <c r="H218" s="20">
        <v>13301</v>
      </c>
      <c r="I218" s="20">
        <v>0</v>
      </c>
      <c r="J218" s="58"/>
      <c r="K218" s="61"/>
      <c r="L218" s="61"/>
      <c r="M218" s="59"/>
    </row>
    <row r="219" spans="1:13" x14ac:dyDescent="0.2">
      <c r="A219" s="35"/>
      <c r="B219" s="59"/>
      <c r="C219" s="59"/>
      <c r="D219" s="19">
        <v>2023</v>
      </c>
      <c r="E219" s="20">
        <f>F219+G219+H219+I219</f>
        <v>278523.10000000003</v>
      </c>
      <c r="F219" s="20">
        <v>264596.90000000002</v>
      </c>
      <c r="G219" s="20">
        <v>0</v>
      </c>
      <c r="H219" s="20">
        <v>13926.2</v>
      </c>
      <c r="I219" s="20">
        <v>0</v>
      </c>
      <c r="J219" s="58"/>
      <c r="K219" s="61"/>
      <c r="L219" s="61"/>
      <c r="M219" s="59"/>
    </row>
    <row r="220" spans="1:13" x14ac:dyDescent="0.2">
      <c r="A220" s="35"/>
      <c r="B220" s="59"/>
      <c r="C220" s="59"/>
      <c r="D220" s="19">
        <v>2024</v>
      </c>
      <c r="E220" s="20">
        <f>F220+G220+H220+I220</f>
        <v>0</v>
      </c>
      <c r="F220" s="20">
        <v>0</v>
      </c>
      <c r="G220" s="20">
        <v>0</v>
      </c>
      <c r="H220" s="20">
        <v>0</v>
      </c>
      <c r="I220" s="20">
        <v>0</v>
      </c>
      <c r="J220" s="58"/>
      <c r="K220" s="61"/>
      <c r="L220" s="61"/>
      <c r="M220" s="59"/>
    </row>
    <row r="221" spans="1:13" ht="310.5" customHeight="1" x14ac:dyDescent="0.2">
      <c r="A221" s="41"/>
      <c r="B221" s="59"/>
      <c r="C221" s="59"/>
      <c r="D221" s="19">
        <v>2025</v>
      </c>
      <c r="E221" s="20">
        <f>F221+G221+H221+I221</f>
        <v>0</v>
      </c>
      <c r="F221" s="20">
        <v>0</v>
      </c>
      <c r="G221" s="20">
        <v>0</v>
      </c>
      <c r="H221" s="20">
        <v>0</v>
      </c>
      <c r="I221" s="20">
        <v>0</v>
      </c>
      <c r="J221" s="58"/>
      <c r="K221" s="61"/>
      <c r="L221" s="61"/>
      <c r="M221" s="59"/>
    </row>
    <row r="222" spans="1:13" ht="103.5" customHeight="1" x14ac:dyDescent="0.2">
      <c r="A222" s="48" t="s">
        <v>171</v>
      </c>
      <c r="B222" s="58" t="s">
        <v>172</v>
      </c>
      <c r="C222" s="60" t="s">
        <v>173</v>
      </c>
      <c r="D222" s="19" t="s">
        <v>8</v>
      </c>
      <c r="E222" s="20">
        <f t="shared" ref="E222:E227" si="14">SUM(F222:I222)</f>
        <v>122300.656</v>
      </c>
      <c r="F222" s="20">
        <f>SUM(F223:F227)</f>
        <v>21185.556</v>
      </c>
      <c r="G222" s="20">
        <f>SUM(G223:G227)</f>
        <v>60000</v>
      </c>
      <c r="H222" s="20">
        <f>SUM(H223:H227)</f>
        <v>1115.0999999999999</v>
      </c>
      <c r="I222" s="20">
        <f>SUM(I223:I227)</f>
        <v>40000</v>
      </c>
      <c r="J222" s="58" t="s">
        <v>313</v>
      </c>
      <c r="K222" s="60" t="s">
        <v>169</v>
      </c>
      <c r="L222" s="60" t="s">
        <v>144</v>
      </c>
      <c r="M222" s="58" t="s">
        <v>174</v>
      </c>
    </row>
    <row r="223" spans="1:13" x14ac:dyDescent="0.2">
      <c r="A223" s="35"/>
      <c r="B223" s="59"/>
      <c r="C223" s="59"/>
      <c r="D223" s="19">
        <v>2021</v>
      </c>
      <c r="E223" s="20">
        <f t="shared" si="14"/>
        <v>0</v>
      </c>
      <c r="F223" s="20">
        <v>0</v>
      </c>
      <c r="G223" s="20">
        <v>0</v>
      </c>
      <c r="H223" s="20">
        <v>0</v>
      </c>
      <c r="I223" s="20">
        <v>0</v>
      </c>
      <c r="J223" s="58"/>
      <c r="K223" s="61"/>
      <c r="L223" s="61"/>
      <c r="M223" s="59"/>
    </row>
    <row r="224" spans="1:13" x14ac:dyDescent="0.2">
      <c r="A224" s="35"/>
      <c r="B224" s="59"/>
      <c r="C224" s="59"/>
      <c r="D224" s="19">
        <v>2022</v>
      </c>
      <c r="E224" s="20">
        <f>SUM(F224:I224)</f>
        <v>42300.656000000003</v>
      </c>
      <c r="F224" s="20">
        <v>21185.556</v>
      </c>
      <c r="G224" s="20">
        <v>0</v>
      </c>
      <c r="H224" s="20">
        <v>1115.0999999999999</v>
      </c>
      <c r="I224" s="20">
        <v>20000</v>
      </c>
      <c r="J224" s="58"/>
      <c r="K224" s="61"/>
      <c r="L224" s="61"/>
      <c r="M224" s="59"/>
    </row>
    <row r="225" spans="1:13" x14ac:dyDescent="0.2">
      <c r="A225" s="35"/>
      <c r="B225" s="59"/>
      <c r="C225" s="59"/>
      <c r="D225" s="19">
        <v>2023</v>
      </c>
      <c r="E225" s="20">
        <f t="shared" si="14"/>
        <v>50000</v>
      </c>
      <c r="F225" s="20">
        <v>0</v>
      </c>
      <c r="G225" s="20">
        <v>30000</v>
      </c>
      <c r="H225" s="20">
        <v>0</v>
      </c>
      <c r="I225" s="20">
        <v>20000</v>
      </c>
      <c r="J225" s="58"/>
      <c r="K225" s="61"/>
      <c r="L225" s="61"/>
      <c r="M225" s="59"/>
    </row>
    <row r="226" spans="1:13" x14ac:dyDescent="0.2">
      <c r="A226" s="35"/>
      <c r="B226" s="59"/>
      <c r="C226" s="59"/>
      <c r="D226" s="19">
        <v>2024</v>
      </c>
      <c r="E226" s="20">
        <f t="shared" si="14"/>
        <v>30000</v>
      </c>
      <c r="F226" s="20">
        <v>0</v>
      </c>
      <c r="G226" s="20">
        <v>30000</v>
      </c>
      <c r="H226" s="20">
        <v>0</v>
      </c>
      <c r="I226" s="20">
        <v>0</v>
      </c>
      <c r="J226" s="58"/>
      <c r="K226" s="61"/>
      <c r="L226" s="61"/>
      <c r="M226" s="59"/>
    </row>
    <row r="227" spans="1:13" ht="157.5" customHeight="1" x14ac:dyDescent="0.2">
      <c r="A227" s="41"/>
      <c r="B227" s="59"/>
      <c r="C227" s="59"/>
      <c r="D227" s="19">
        <v>2025</v>
      </c>
      <c r="E227" s="20">
        <f t="shared" si="14"/>
        <v>0</v>
      </c>
      <c r="F227" s="20">
        <v>0</v>
      </c>
      <c r="G227" s="20">
        <v>0</v>
      </c>
      <c r="H227" s="20">
        <v>0</v>
      </c>
      <c r="I227" s="20">
        <v>0</v>
      </c>
      <c r="J227" s="58"/>
      <c r="K227" s="61"/>
      <c r="L227" s="61"/>
      <c r="M227" s="59"/>
    </row>
    <row r="228" spans="1:13" ht="79.5" customHeight="1" x14ac:dyDescent="0.2">
      <c r="A228" s="48" t="s">
        <v>175</v>
      </c>
      <c r="B228" s="63" t="s">
        <v>176</v>
      </c>
      <c r="C228" s="60">
        <v>2021</v>
      </c>
      <c r="D228" s="19" t="s">
        <v>8</v>
      </c>
      <c r="E228" s="20">
        <f>SUM(E229:E233)</f>
        <v>42568.1</v>
      </c>
      <c r="F228" s="20">
        <f>SUM(F229:F233)</f>
        <v>17723.3</v>
      </c>
      <c r="G228" s="20">
        <f>SUM(G229:G233)</f>
        <v>24437.4</v>
      </c>
      <c r="H228" s="20">
        <f>SUM(H229:H233)</f>
        <v>407.4</v>
      </c>
      <c r="I228" s="20">
        <f>SUM(I229:I233)</f>
        <v>0</v>
      </c>
      <c r="J228" s="58" t="s">
        <v>314</v>
      </c>
      <c r="K228" s="60" t="s">
        <v>144</v>
      </c>
      <c r="L228" s="60" t="s">
        <v>144</v>
      </c>
      <c r="M228" s="58" t="s">
        <v>177</v>
      </c>
    </row>
    <row r="229" spans="1:13" x14ac:dyDescent="0.2">
      <c r="A229" s="35"/>
      <c r="B229" s="59"/>
      <c r="C229" s="59"/>
      <c r="D229" s="19">
        <v>2021</v>
      </c>
      <c r="E229" s="20">
        <f>F229+G229+H229+I229</f>
        <v>36863.599999999999</v>
      </c>
      <c r="F229" s="20">
        <v>12304</v>
      </c>
      <c r="G229" s="20">
        <v>24437.4</v>
      </c>
      <c r="H229" s="20">
        <v>122.2</v>
      </c>
      <c r="I229" s="20">
        <v>0</v>
      </c>
      <c r="J229" s="58"/>
      <c r="K229" s="61"/>
      <c r="L229" s="61"/>
      <c r="M229" s="59"/>
    </row>
    <row r="230" spans="1:13" x14ac:dyDescent="0.2">
      <c r="A230" s="35"/>
      <c r="B230" s="59"/>
      <c r="C230" s="59"/>
      <c r="D230" s="19">
        <v>2022</v>
      </c>
      <c r="E230" s="20">
        <f>F230+G230+H230+I230</f>
        <v>5704.5</v>
      </c>
      <c r="F230" s="20">
        <v>5419.3</v>
      </c>
      <c r="G230" s="20">
        <v>0</v>
      </c>
      <c r="H230" s="20">
        <v>285.2</v>
      </c>
      <c r="I230" s="20">
        <v>0</v>
      </c>
      <c r="J230" s="58"/>
      <c r="K230" s="61"/>
      <c r="L230" s="61"/>
      <c r="M230" s="59"/>
    </row>
    <row r="231" spans="1:13" x14ac:dyDescent="0.2">
      <c r="A231" s="35"/>
      <c r="B231" s="59"/>
      <c r="C231" s="59"/>
      <c r="D231" s="19">
        <v>2023</v>
      </c>
      <c r="E231" s="20">
        <f>F231+G231+H231+I231</f>
        <v>0</v>
      </c>
      <c r="F231" s="20">
        <v>0</v>
      </c>
      <c r="G231" s="20">
        <v>0</v>
      </c>
      <c r="H231" s="20">
        <v>0</v>
      </c>
      <c r="I231" s="20">
        <v>0</v>
      </c>
      <c r="J231" s="58"/>
      <c r="K231" s="61"/>
      <c r="L231" s="61"/>
      <c r="M231" s="59"/>
    </row>
    <row r="232" spans="1:13" x14ac:dyDescent="0.2">
      <c r="A232" s="35"/>
      <c r="B232" s="59"/>
      <c r="C232" s="59"/>
      <c r="D232" s="19">
        <v>2024</v>
      </c>
      <c r="E232" s="20">
        <f>F232+G232+H232+I232</f>
        <v>0</v>
      </c>
      <c r="F232" s="20">
        <v>0</v>
      </c>
      <c r="G232" s="20">
        <v>0</v>
      </c>
      <c r="H232" s="20">
        <v>0</v>
      </c>
      <c r="I232" s="20">
        <v>0</v>
      </c>
      <c r="J232" s="58"/>
      <c r="K232" s="61"/>
      <c r="L232" s="61"/>
      <c r="M232" s="59"/>
    </row>
    <row r="233" spans="1:13" ht="44.25" customHeight="1" x14ac:dyDescent="0.2">
      <c r="A233" s="41"/>
      <c r="B233" s="59"/>
      <c r="C233" s="59"/>
      <c r="D233" s="19">
        <v>2025</v>
      </c>
      <c r="E233" s="20">
        <f>F233+G233+H233+I233</f>
        <v>0</v>
      </c>
      <c r="F233" s="20">
        <v>0</v>
      </c>
      <c r="G233" s="20">
        <v>0</v>
      </c>
      <c r="H233" s="20">
        <v>0</v>
      </c>
      <c r="I233" s="20">
        <v>0</v>
      </c>
      <c r="J233" s="58"/>
      <c r="K233" s="61"/>
      <c r="L233" s="61"/>
      <c r="M233" s="59"/>
    </row>
    <row r="234" spans="1:13" x14ac:dyDescent="0.2">
      <c r="A234" s="48" t="s">
        <v>178</v>
      </c>
      <c r="B234" s="52" t="s">
        <v>179</v>
      </c>
      <c r="C234" s="31">
        <v>2022</v>
      </c>
      <c r="D234" s="16" t="s">
        <v>8</v>
      </c>
      <c r="E234" s="7">
        <f>E235+E236+E237+E238+E239</f>
        <v>1254.9000000000001</v>
      </c>
      <c r="F234" s="7">
        <f t="shared" ref="F234:I234" si="15">F235+F236+F237+F238+F239</f>
        <v>1192.2</v>
      </c>
      <c r="G234" s="7">
        <f t="shared" si="15"/>
        <v>0</v>
      </c>
      <c r="H234" s="7">
        <f t="shared" si="15"/>
        <v>62.7</v>
      </c>
      <c r="I234" s="7">
        <f t="shared" si="15"/>
        <v>0</v>
      </c>
      <c r="J234" s="49" t="s">
        <v>315</v>
      </c>
      <c r="K234" s="31" t="s">
        <v>180</v>
      </c>
      <c r="L234" s="31" t="s">
        <v>180</v>
      </c>
      <c r="M234" s="49" t="s">
        <v>181</v>
      </c>
    </row>
    <row r="235" spans="1:13" x14ac:dyDescent="0.2">
      <c r="A235" s="35"/>
      <c r="B235" s="30"/>
      <c r="C235" s="30"/>
      <c r="D235" s="16">
        <v>2021</v>
      </c>
      <c r="E235" s="7">
        <f>F235+G235+H235+I235</f>
        <v>0</v>
      </c>
      <c r="F235" s="7">
        <v>0</v>
      </c>
      <c r="G235" s="7">
        <v>0</v>
      </c>
      <c r="H235" s="7">
        <v>0</v>
      </c>
      <c r="I235" s="7">
        <v>0</v>
      </c>
      <c r="J235" s="49"/>
      <c r="K235" s="50"/>
      <c r="L235" s="50"/>
      <c r="M235" s="30"/>
    </row>
    <row r="236" spans="1:13" x14ac:dyDescent="0.2">
      <c r="A236" s="35"/>
      <c r="B236" s="30"/>
      <c r="C236" s="30"/>
      <c r="D236" s="16">
        <v>2022</v>
      </c>
      <c r="E236" s="7">
        <f t="shared" ref="E236:E239" si="16">F236+G236+H236+I236</f>
        <v>1254.9000000000001</v>
      </c>
      <c r="F236" s="7">
        <v>1192.2</v>
      </c>
      <c r="G236" s="7">
        <v>0</v>
      </c>
      <c r="H236" s="7">
        <v>62.7</v>
      </c>
      <c r="I236" s="7">
        <v>0</v>
      </c>
      <c r="J236" s="49"/>
      <c r="K236" s="50"/>
      <c r="L236" s="50"/>
      <c r="M236" s="30"/>
    </row>
    <row r="237" spans="1:13" x14ac:dyDescent="0.2">
      <c r="A237" s="35"/>
      <c r="B237" s="30"/>
      <c r="C237" s="30"/>
      <c r="D237" s="16">
        <v>2023</v>
      </c>
      <c r="E237" s="7">
        <f t="shared" si="16"/>
        <v>0</v>
      </c>
      <c r="F237" s="7">
        <v>0</v>
      </c>
      <c r="G237" s="7">
        <v>0</v>
      </c>
      <c r="H237" s="7">
        <v>0</v>
      </c>
      <c r="I237" s="7">
        <v>0</v>
      </c>
      <c r="J237" s="49"/>
      <c r="K237" s="50"/>
      <c r="L237" s="50"/>
      <c r="M237" s="30"/>
    </row>
    <row r="238" spans="1:13" x14ac:dyDescent="0.2">
      <c r="A238" s="35"/>
      <c r="B238" s="30"/>
      <c r="C238" s="30"/>
      <c r="D238" s="16">
        <v>2024</v>
      </c>
      <c r="E238" s="7">
        <f t="shared" si="16"/>
        <v>0</v>
      </c>
      <c r="F238" s="7">
        <v>0</v>
      </c>
      <c r="G238" s="7">
        <v>0</v>
      </c>
      <c r="H238" s="7">
        <v>0</v>
      </c>
      <c r="I238" s="7">
        <v>0</v>
      </c>
      <c r="J238" s="49"/>
      <c r="K238" s="50"/>
      <c r="L238" s="50"/>
      <c r="M238" s="30"/>
    </row>
    <row r="239" spans="1:13" ht="72" customHeight="1" x14ac:dyDescent="0.2">
      <c r="A239" s="41"/>
      <c r="B239" s="30"/>
      <c r="C239" s="30"/>
      <c r="D239" s="16">
        <v>2025</v>
      </c>
      <c r="E239" s="7">
        <f t="shared" si="16"/>
        <v>0</v>
      </c>
      <c r="F239" s="7">
        <v>0</v>
      </c>
      <c r="G239" s="7">
        <v>0</v>
      </c>
      <c r="H239" s="7">
        <v>0</v>
      </c>
      <c r="I239" s="7">
        <v>0</v>
      </c>
      <c r="J239" s="49"/>
      <c r="K239" s="50"/>
      <c r="L239" s="50"/>
      <c r="M239" s="30"/>
    </row>
    <row r="240" spans="1:13" x14ac:dyDescent="0.2">
      <c r="A240" s="64" t="s">
        <v>182</v>
      </c>
      <c r="B240" s="52" t="s">
        <v>183</v>
      </c>
      <c r="C240" s="60">
        <v>2022</v>
      </c>
      <c r="D240" s="19" t="s">
        <v>8</v>
      </c>
      <c r="E240" s="20">
        <f>E241+E242+E243+E244+E245</f>
        <v>2577.1999999999998</v>
      </c>
      <c r="F240" s="20">
        <f t="shared" ref="F240:I240" si="17">F241+F242+F243+F244+F245</f>
        <v>2448.1999999999998</v>
      </c>
      <c r="G240" s="20">
        <f t="shared" si="17"/>
        <v>0</v>
      </c>
      <c r="H240" s="20">
        <f t="shared" si="17"/>
        <v>129</v>
      </c>
      <c r="I240" s="20">
        <f t="shared" si="17"/>
        <v>0</v>
      </c>
      <c r="J240" s="58" t="s">
        <v>316</v>
      </c>
      <c r="K240" s="60" t="s">
        <v>180</v>
      </c>
      <c r="L240" s="60" t="s">
        <v>180</v>
      </c>
      <c r="M240" s="58" t="s">
        <v>181</v>
      </c>
    </row>
    <row r="241" spans="1:13" x14ac:dyDescent="0.2">
      <c r="A241" s="65"/>
      <c r="B241" s="30"/>
      <c r="C241" s="59"/>
      <c r="D241" s="19">
        <v>2021</v>
      </c>
      <c r="E241" s="20">
        <f>F241+G241+H241+I241</f>
        <v>0</v>
      </c>
      <c r="F241" s="20">
        <v>0</v>
      </c>
      <c r="G241" s="20">
        <v>0</v>
      </c>
      <c r="H241" s="20">
        <v>0</v>
      </c>
      <c r="I241" s="20">
        <v>0</v>
      </c>
      <c r="J241" s="58"/>
      <c r="K241" s="61"/>
      <c r="L241" s="61"/>
      <c r="M241" s="59"/>
    </row>
    <row r="242" spans="1:13" x14ac:dyDescent="0.2">
      <c r="A242" s="65"/>
      <c r="B242" s="30"/>
      <c r="C242" s="59"/>
      <c r="D242" s="19">
        <v>2022</v>
      </c>
      <c r="E242" s="20">
        <f t="shared" ref="E242:E245" si="18">F242+G242+H242+I242</f>
        <v>2577.1999999999998</v>
      </c>
      <c r="F242" s="20">
        <v>2448.1999999999998</v>
      </c>
      <c r="G242" s="20">
        <v>0</v>
      </c>
      <c r="H242" s="20">
        <v>129</v>
      </c>
      <c r="I242" s="20">
        <v>0</v>
      </c>
      <c r="J242" s="58"/>
      <c r="K242" s="61"/>
      <c r="L242" s="61"/>
      <c r="M242" s="59"/>
    </row>
    <row r="243" spans="1:13" x14ac:dyDescent="0.2">
      <c r="A243" s="65"/>
      <c r="B243" s="30"/>
      <c r="C243" s="59"/>
      <c r="D243" s="19">
        <v>2023</v>
      </c>
      <c r="E243" s="20">
        <f t="shared" si="18"/>
        <v>0</v>
      </c>
      <c r="F243" s="20">
        <v>0</v>
      </c>
      <c r="G243" s="20">
        <v>0</v>
      </c>
      <c r="H243" s="20">
        <v>0</v>
      </c>
      <c r="I243" s="20">
        <v>0</v>
      </c>
      <c r="J243" s="58"/>
      <c r="K243" s="61"/>
      <c r="L243" s="61"/>
      <c r="M243" s="59"/>
    </row>
    <row r="244" spans="1:13" x14ac:dyDescent="0.2">
      <c r="A244" s="65"/>
      <c r="B244" s="30"/>
      <c r="C244" s="59"/>
      <c r="D244" s="19">
        <v>2024</v>
      </c>
      <c r="E244" s="20">
        <f t="shared" si="18"/>
        <v>0</v>
      </c>
      <c r="F244" s="20">
        <v>0</v>
      </c>
      <c r="G244" s="20">
        <v>0</v>
      </c>
      <c r="H244" s="20">
        <v>0</v>
      </c>
      <c r="I244" s="20">
        <v>0</v>
      </c>
      <c r="J244" s="58"/>
      <c r="K244" s="61"/>
      <c r="L244" s="61"/>
      <c r="M244" s="59"/>
    </row>
    <row r="245" spans="1:13" ht="18" customHeight="1" x14ac:dyDescent="0.2">
      <c r="A245" s="66"/>
      <c r="B245" s="30"/>
      <c r="C245" s="59"/>
      <c r="D245" s="19">
        <v>2025</v>
      </c>
      <c r="E245" s="20">
        <f t="shared" si="18"/>
        <v>0</v>
      </c>
      <c r="F245" s="20">
        <v>0</v>
      </c>
      <c r="G245" s="20">
        <v>0</v>
      </c>
      <c r="H245" s="20">
        <v>0</v>
      </c>
      <c r="I245" s="20">
        <v>0</v>
      </c>
      <c r="J245" s="58"/>
      <c r="K245" s="61"/>
      <c r="L245" s="61"/>
      <c r="M245" s="59"/>
    </row>
    <row r="246" spans="1:13" x14ac:dyDescent="0.2">
      <c r="A246" s="48" t="s">
        <v>184</v>
      </c>
      <c r="B246" s="52" t="s">
        <v>185</v>
      </c>
      <c r="C246" s="31">
        <v>2022</v>
      </c>
      <c r="D246" s="16" t="s">
        <v>8</v>
      </c>
      <c r="E246" s="7">
        <f>E247+E248+E249+E250+E251</f>
        <v>202.2</v>
      </c>
      <c r="F246" s="7">
        <f t="shared" ref="F246:I246" si="19">F247+F248+F249+F250+F251</f>
        <v>202.2</v>
      </c>
      <c r="G246" s="7">
        <f t="shared" si="19"/>
        <v>0</v>
      </c>
      <c r="H246" s="7">
        <f t="shared" si="19"/>
        <v>10.6</v>
      </c>
      <c r="I246" s="7">
        <f t="shared" si="19"/>
        <v>0</v>
      </c>
      <c r="J246" s="49" t="s">
        <v>317</v>
      </c>
      <c r="K246" s="31" t="s">
        <v>180</v>
      </c>
      <c r="L246" s="31" t="s">
        <v>180</v>
      </c>
      <c r="M246" s="49" t="s">
        <v>181</v>
      </c>
    </row>
    <row r="247" spans="1:13" x14ac:dyDescent="0.2">
      <c r="A247" s="35"/>
      <c r="B247" s="30"/>
      <c r="C247" s="30"/>
      <c r="D247" s="16">
        <v>2021</v>
      </c>
      <c r="E247" s="7">
        <f>F247+G247+I247</f>
        <v>0</v>
      </c>
      <c r="F247" s="7">
        <v>0</v>
      </c>
      <c r="G247" s="7">
        <v>0</v>
      </c>
      <c r="H247" s="7">
        <v>0</v>
      </c>
      <c r="I247" s="7">
        <v>0</v>
      </c>
      <c r="J247" s="49"/>
      <c r="K247" s="50"/>
      <c r="L247" s="50"/>
      <c r="M247" s="30"/>
    </row>
    <row r="248" spans="1:13" x14ac:dyDescent="0.2">
      <c r="A248" s="35"/>
      <c r="B248" s="30"/>
      <c r="C248" s="30"/>
      <c r="D248" s="16">
        <v>2022</v>
      </c>
      <c r="E248" s="7">
        <f t="shared" ref="E248:E251" si="20">F248+G248+I248</f>
        <v>202.2</v>
      </c>
      <c r="F248" s="7">
        <v>202.2</v>
      </c>
      <c r="G248" s="7">
        <v>0</v>
      </c>
      <c r="H248" s="7">
        <v>10.6</v>
      </c>
      <c r="I248" s="7">
        <v>0</v>
      </c>
      <c r="J248" s="49"/>
      <c r="K248" s="50"/>
      <c r="L248" s="50"/>
      <c r="M248" s="30"/>
    </row>
    <row r="249" spans="1:13" x14ac:dyDescent="0.2">
      <c r="A249" s="35"/>
      <c r="B249" s="30"/>
      <c r="C249" s="30"/>
      <c r="D249" s="16">
        <v>2023</v>
      </c>
      <c r="E249" s="7">
        <f t="shared" si="20"/>
        <v>0</v>
      </c>
      <c r="F249" s="7">
        <v>0</v>
      </c>
      <c r="G249" s="7">
        <v>0</v>
      </c>
      <c r="H249" s="7">
        <v>0</v>
      </c>
      <c r="I249" s="7">
        <v>0</v>
      </c>
      <c r="J249" s="49"/>
      <c r="K249" s="50"/>
      <c r="L249" s="50"/>
      <c r="M249" s="30"/>
    </row>
    <row r="250" spans="1:13" x14ac:dyDescent="0.2">
      <c r="A250" s="35"/>
      <c r="B250" s="30"/>
      <c r="C250" s="30"/>
      <c r="D250" s="16">
        <v>2024</v>
      </c>
      <c r="E250" s="7">
        <f t="shared" si="20"/>
        <v>0</v>
      </c>
      <c r="F250" s="7">
        <v>0</v>
      </c>
      <c r="G250" s="7">
        <v>0</v>
      </c>
      <c r="H250" s="7">
        <v>0</v>
      </c>
      <c r="I250" s="7">
        <v>0</v>
      </c>
      <c r="J250" s="49"/>
      <c r="K250" s="50"/>
      <c r="L250" s="50"/>
      <c r="M250" s="30"/>
    </row>
    <row r="251" spans="1:13" ht="51" customHeight="1" x14ac:dyDescent="0.2">
      <c r="A251" s="41"/>
      <c r="B251" s="30"/>
      <c r="C251" s="30"/>
      <c r="D251" s="16">
        <v>2025</v>
      </c>
      <c r="E251" s="7">
        <f t="shared" si="20"/>
        <v>0</v>
      </c>
      <c r="F251" s="7">
        <v>0</v>
      </c>
      <c r="G251" s="7">
        <v>0</v>
      </c>
      <c r="H251" s="7">
        <v>0</v>
      </c>
      <c r="I251" s="7">
        <v>0</v>
      </c>
      <c r="J251" s="49"/>
      <c r="K251" s="50"/>
      <c r="L251" s="50"/>
      <c r="M251" s="30"/>
    </row>
    <row r="252" spans="1:13" x14ac:dyDescent="0.2">
      <c r="A252" s="48" t="s">
        <v>186</v>
      </c>
      <c r="B252" s="52" t="s">
        <v>187</v>
      </c>
      <c r="C252" s="31">
        <v>2022</v>
      </c>
      <c r="D252" s="16" t="s">
        <v>8</v>
      </c>
      <c r="E252" s="7">
        <f>E253+E254+E255+E256+E257</f>
        <v>3427.3</v>
      </c>
      <c r="F252" s="7">
        <f t="shared" ref="F252:I252" si="21">F253+F254+F255+F256+F257</f>
        <v>3255.9</v>
      </c>
      <c r="G252" s="7">
        <f t="shared" si="21"/>
        <v>0</v>
      </c>
      <c r="H252" s="7">
        <f t="shared" si="21"/>
        <v>171.4</v>
      </c>
      <c r="I252" s="7">
        <f t="shared" si="21"/>
        <v>0</v>
      </c>
      <c r="J252" s="49" t="s">
        <v>318</v>
      </c>
      <c r="K252" s="31" t="s">
        <v>180</v>
      </c>
      <c r="L252" s="31" t="s">
        <v>180</v>
      </c>
      <c r="M252" s="49" t="s">
        <v>181</v>
      </c>
    </row>
    <row r="253" spans="1:13" x14ac:dyDescent="0.2">
      <c r="A253" s="35"/>
      <c r="B253" s="30"/>
      <c r="C253" s="30"/>
      <c r="D253" s="16">
        <v>2021</v>
      </c>
      <c r="E253" s="7">
        <f>F253+G253+H253+I253</f>
        <v>0</v>
      </c>
      <c r="F253" s="7">
        <v>0</v>
      </c>
      <c r="G253" s="7">
        <v>0</v>
      </c>
      <c r="H253" s="7">
        <v>0</v>
      </c>
      <c r="I253" s="7">
        <v>0</v>
      </c>
      <c r="J253" s="49"/>
      <c r="K253" s="50"/>
      <c r="L253" s="50"/>
      <c r="M253" s="30"/>
    </row>
    <row r="254" spans="1:13" x14ac:dyDescent="0.2">
      <c r="A254" s="35"/>
      <c r="B254" s="30"/>
      <c r="C254" s="30"/>
      <c r="D254" s="16">
        <v>2022</v>
      </c>
      <c r="E254" s="7">
        <f t="shared" ref="E254:E257" si="22">F254+G254+H254+I254</f>
        <v>3427.3</v>
      </c>
      <c r="F254" s="7">
        <v>3255.9</v>
      </c>
      <c r="G254" s="7">
        <v>0</v>
      </c>
      <c r="H254" s="7">
        <v>171.4</v>
      </c>
      <c r="I254" s="7">
        <v>0</v>
      </c>
      <c r="J254" s="49"/>
      <c r="K254" s="50"/>
      <c r="L254" s="50"/>
      <c r="M254" s="30"/>
    </row>
    <row r="255" spans="1:13" x14ac:dyDescent="0.2">
      <c r="A255" s="35"/>
      <c r="B255" s="30"/>
      <c r="C255" s="30"/>
      <c r="D255" s="16">
        <v>2023</v>
      </c>
      <c r="E255" s="7">
        <f t="shared" si="22"/>
        <v>0</v>
      </c>
      <c r="F255" s="7">
        <v>0</v>
      </c>
      <c r="G255" s="7">
        <v>0</v>
      </c>
      <c r="H255" s="7">
        <v>0</v>
      </c>
      <c r="I255" s="7">
        <v>0</v>
      </c>
      <c r="J255" s="49"/>
      <c r="K255" s="50"/>
      <c r="L255" s="50"/>
      <c r="M255" s="30"/>
    </row>
    <row r="256" spans="1:13" x14ac:dyDescent="0.2">
      <c r="A256" s="35"/>
      <c r="B256" s="30"/>
      <c r="C256" s="30"/>
      <c r="D256" s="16">
        <v>2024</v>
      </c>
      <c r="E256" s="7">
        <f t="shared" si="22"/>
        <v>0</v>
      </c>
      <c r="F256" s="7">
        <v>0</v>
      </c>
      <c r="G256" s="7">
        <v>0</v>
      </c>
      <c r="H256" s="7">
        <v>0</v>
      </c>
      <c r="I256" s="7">
        <v>0</v>
      </c>
      <c r="J256" s="49"/>
      <c r="K256" s="50"/>
      <c r="L256" s="50"/>
      <c r="M256" s="30"/>
    </row>
    <row r="257" spans="1:13" ht="71.25" customHeight="1" x14ac:dyDescent="0.2">
      <c r="A257" s="41"/>
      <c r="B257" s="30"/>
      <c r="C257" s="30"/>
      <c r="D257" s="16">
        <v>2025</v>
      </c>
      <c r="E257" s="7">
        <f t="shared" si="22"/>
        <v>0</v>
      </c>
      <c r="F257" s="7">
        <v>0</v>
      </c>
      <c r="G257" s="7">
        <v>0</v>
      </c>
      <c r="H257" s="7">
        <v>0</v>
      </c>
      <c r="I257" s="7">
        <v>0</v>
      </c>
      <c r="J257" s="49"/>
      <c r="K257" s="50"/>
      <c r="L257" s="50"/>
      <c r="M257" s="30"/>
    </row>
    <row r="258" spans="1:13" x14ac:dyDescent="0.2">
      <c r="A258" s="48" t="s">
        <v>188</v>
      </c>
      <c r="B258" s="52" t="s">
        <v>189</v>
      </c>
      <c r="C258" s="31">
        <v>2022</v>
      </c>
      <c r="D258" s="16" t="s">
        <v>8</v>
      </c>
      <c r="E258" s="7">
        <f>E259+E260+E261+E262+E263</f>
        <v>1267.1000000000001</v>
      </c>
      <c r="F258" s="7">
        <f t="shared" ref="F258:I258" si="23">F259+F260+F261+F262+F263</f>
        <v>1203.7</v>
      </c>
      <c r="G258" s="7">
        <f t="shared" si="23"/>
        <v>0</v>
      </c>
      <c r="H258" s="7">
        <f t="shared" si="23"/>
        <v>63.4</v>
      </c>
      <c r="I258" s="7">
        <f t="shared" si="23"/>
        <v>0</v>
      </c>
      <c r="J258" s="49" t="s">
        <v>319</v>
      </c>
      <c r="K258" s="31" t="s">
        <v>180</v>
      </c>
      <c r="L258" s="31" t="s">
        <v>180</v>
      </c>
      <c r="M258" s="49" t="s">
        <v>181</v>
      </c>
    </row>
    <row r="259" spans="1:13" x14ac:dyDescent="0.2">
      <c r="A259" s="35"/>
      <c r="B259" s="30"/>
      <c r="C259" s="30"/>
      <c r="D259" s="16">
        <v>2021</v>
      </c>
      <c r="E259" s="7">
        <f>F259+G259+H259+I259</f>
        <v>0</v>
      </c>
      <c r="F259" s="7">
        <v>0</v>
      </c>
      <c r="G259" s="7">
        <v>0</v>
      </c>
      <c r="H259" s="7">
        <v>0</v>
      </c>
      <c r="I259" s="7">
        <v>0</v>
      </c>
      <c r="J259" s="49"/>
      <c r="K259" s="50"/>
      <c r="L259" s="50"/>
      <c r="M259" s="30"/>
    </row>
    <row r="260" spans="1:13" x14ac:dyDescent="0.2">
      <c r="A260" s="35"/>
      <c r="B260" s="30"/>
      <c r="C260" s="30"/>
      <c r="D260" s="16">
        <v>2022</v>
      </c>
      <c r="E260" s="7">
        <f t="shared" ref="E260:E263" si="24">F260+G260+H260+I260</f>
        <v>1267.1000000000001</v>
      </c>
      <c r="F260" s="7">
        <v>1203.7</v>
      </c>
      <c r="G260" s="7">
        <v>0</v>
      </c>
      <c r="H260" s="7">
        <v>63.4</v>
      </c>
      <c r="I260" s="7">
        <v>0</v>
      </c>
      <c r="J260" s="49"/>
      <c r="K260" s="50"/>
      <c r="L260" s="50"/>
      <c r="M260" s="30"/>
    </row>
    <row r="261" spans="1:13" x14ac:dyDescent="0.2">
      <c r="A261" s="35"/>
      <c r="B261" s="30"/>
      <c r="C261" s="30"/>
      <c r="D261" s="16">
        <v>2023</v>
      </c>
      <c r="E261" s="7">
        <f t="shared" si="24"/>
        <v>0</v>
      </c>
      <c r="F261" s="7">
        <v>0</v>
      </c>
      <c r="G261" s="7">
        <v>0</v>
      </c>
      <c r="H261" s="7">
        <v>0</v>
      </c>
      <c r="I261" s="7">
        <v>0</v>
      </c>
      <c r="J261" s="49"/>
      <c r="K261" s="50"/>
      <c r="L261" s="50"/>
      <c r="M261" s="30"/>
    </row>
    <row r="262" spans="1:13" x14ac:dyDescent="0.2">
      <c r="A262" s="35"/>
      <c r="B262" s="30"/>
      <c r="C262" s="30"/>
      <c r="D262" s="16">
        <v>2024</v>
      </c>
      <c r="E262" s="7">
        <f t="shared" si="24"/>
        <v>0</v>
      </c>
      <c r="F262" s="7">
        <v>0</v>
      </c>
      <c r="G262" s="7">
        <v>0</v>
      </c>
      <c r="H262" s="7">
        <v>0</v>
      </c>
      <c r="I262" s="7">
        <v>0</v>
      </c>
      <c r="J262" s="49"/>
      <c r="K262" s="50"/>
      <c r="L262" s="50"/>
      <c r="M262" s="30"/>
    </row>
    <row r="263" spans="1:13" ht="36.75" customHeight="1" x14ac:dyDescent="0.2">
      <c r="A263" s="41"/>
      <c r="B263" s="30"/>
      <c r="C263" s="30"/>
      <c r="D263" s="16">
        <v>2025</v>
      </c>
      <c r="E263" s="7">
        <f t="shared" si="24"/>
        <v>0</v>
      </c>
      <c r="F263" s="7">
        <v>0</v>
      </c>
      <c r="G263" s="7">
        <v>0</v>
      </c>
      <c r="H263" s="7">
        <v>0</v>
      </c>
      <c r="I263" s="7">
        <v>0</v>
      </c>
      <c r="J263" s="49"/>
      <c r="K263" s="50"/>
      <c r="L263" s="50"/>
      <c r="M263" s="30"/>
    </row>
    <row r="264" spans="1:13" x14ac:dyDescent="0.2">
      <c r="A264" s="48" t="s">
        <v>190</v>
      </c>
      <c r="B264" s="52" t="s">
        <v>191</v>
      </c>
      <c r="C264" s="31">
        <v>2022</v>
      </c>
      <c r="D264" s="16" t="s">
        <v>8</v>
      </c>
      <c r="E264" s="7">
        <f>E265+E266+E267+E268+E269</f>
        <v>1159.5</v>
      </c>
      <c r="F264" s="7">
        <f t="shared" ref="F264:I264" si="25">F265+F266+F267+F268+F269</f>
        <v>1101.5</v>
      </c>
      <c r="G264" s="7">
        <f t="shared" si="25"/>
        <v>0</v>
      </c>
      <c r="H264" s="7">
        <f t="shared" si="25"/>
        <v>58</v>
      </c>
      <c r="I264" s="7">
        <f t="shared" si="25"/>
        <v>0</v>
      </c>
      <c r="J264" s="49" t="s">
        <v>320</v>
      </c>
      <c r="K264" s="31" t="s">
        <v>180</v>
      </c>
      <c r="L264" s="31" t="s">
        <v>180</v>
      </c>
      <c r="M264" s="49" t="s">
        <v>181</v>
      </c>
    </row>
    <row r="265" spans="1:13" x14ac:dyDescent="0.2">
      <c r="A265" s="35"/>
      <c r="B265" s="30"/>
      <c r="C265" s="30"/>
      <c r="D265" s="16">
        <v>2021</v>
      </c>
      <c r="E265" s="7">
        <f>F265+G265+H265+I265</f>
        <v>0</v>
      </c>
      <c r="F265" s="7">
        <v>0</v>
      </c>
      <c r="G265" s="7">
        <v>0</v>
      </c>
      <c r="H265" s="7">
        <v>0</v>
      </c>
      <c r="I265" s="7">
        <v>0</v>
      </c>
      <c r="J265" s="49"/>
      <c r="K265" s="50"/>
      <c r="L265" s="50"/>
      <c r="M265" s="30"/>
    </row>
    <row r="266" spans="1:13" x14ac:dyDescent="0.2">
      <c r="A266" s="35"/>
      <c r="B266" s="30"/>
      <c r="C266" s="30"/>
      <c r="D266" s="16">
        <v>2022</v>
      </c>
      <c r="E266" s="7">
        <f t="shared" ref="E266:E269" si="26">F266+G266+H266+I266</f>
        <v>1159.5</v>
      </c>
      <c r="F266" s="7">
        <v>1101.5</v>
      </c>
      <c r="G266" s="7">
        <v>0</v>
      </c>
      <c r="H266" s="7">
        <v>58</v>
      </c>
      <c r="I266" s="7">
        <v>0</v>
      </c>
      <c r="J266" s="49"/>
      <c r="K266" s="50"/>
      <c r="L266" s="50"/>
      <c r="M266" s="30"/>
    </row>
    <row r="267" spans="1:13" x14ac:dyDescent="0.2">
      <c r="A267" s="35"/>
      <c r="B267" s="30"/>
      <c r="C267" s="30"/>
      <c r="D267" s="16">
        <v>2023</v>
      </c>
      <c r="E267" s="7">
        <f t="shared" si="26"/>
        <v>0</v>
      </c>
      <c r="F267" s="7">
        <v>0</v>
      </c>
      <c r="G267" s="7">
        <v>0</v>
      </c>
      <c r="H267" s="7">
        <v>0</v>
      </c>
      <c r="I267" s="7">
        <v>0</v>
      </c>
      <c r="J267" s="49"/>
      <c r="K267" s="50"/>
      <c r="L267" s="50"/>
      <c r="M267" s="30"/>
    </row>
    <row r="268" spans="1:13" x14ac:dyDescent="0.2">
      <c r="A268" s="35"/>
      <c r="B268" s="30"/>
      <c r="C268" s="30"/>
      <c r="D268" s="16">
        <v>2024</v>
      </c>
      <c r="E268" s="7">
        <f t="shared" si="26"/>
        <v>0</v>
      </c>
      <c r="F268" s="7">
        <v>0</v>
      </c>
      <c r="G268" s="7">
        <v>0</v>
      </c>
      <c r="H268" s="7">
        <v>0</v>
      </c>
      <c r="I268" s="7">
        <v>0</v>
      </c>
      <c r="J268" s="49"/>
      <c r="K268" s="50"/>
      <c r="L268" s="50"/>
      <c r="M268" s="30"/>
    </row>
    <row r="269" spans="1:13" ht="25.5" customHeight="1" x14ac:dyDescent="0.2">
      <c r="A269" s="41"/>
      <c r="B269" s="30"/>
      <c r="C269" s="30"/>
      <c r="D269" s="16">
        <v>2025</v>
      </c>
      <c r="E269" s="7">
        <f t="shared" si="26"/>
        <v>0</v>
      </c>
      <c r="F269" s="7">
        <v>0</v>
      </c>
      <c r="G269" s="7">
        <v>0</v>
      </c>
      <c r="H269" s="7">
        <v>0</v>
      </c>
      <c r="I269" s="7">
        <v>0</v>
      </c>
      <c r="J269" s="49"/>
      <c r="K269" s="50"/>
      <c r="L269" s="50"/>
      <c r="M269" s="30"/>
    </row>
    <row r="270" spans="1:13" x14ac:dyDescent="0.2">
      <c r="A270" s="48" t="s">
        <v>192</v>
      </c>
      <c r="B270" s="52" t="s">
        <v>193</v>
      </c>
      <c r="C270" s="31"/>
      <c r="D270" s="16" t="s">
        <v>8</v>
      </c>
      <c r="E270" s="7">
        <f>E271+E272+E273+E274+E275</f>
        <v>3379.1</v>
      </c>
      <c r="F270" s="7">
        <f t="shared" ref="F270:I270" si="27">F271+F272+F273+F274+F275</f>
        <v>3210.1</v>
      </c>
      <c r="G270" s="7">
        <f t="shared" si="27"/>
        <v>0</v>
      </c>
      <c r="H270" s="7">
        <f t="shared" si="27"/>
        <v>169</v>
      </c>
      <c r="I270" s="7">
        <f t="shared" si="27"/>
        <v>0</v>
      </c>
      <c r="J270" s="49" t="s">
        <v>194</v>
      </c>
      <c r="K270" s="31" t="s">
        <v>180</v>
      </c>
      <c r="L270" s="31" t="s">
        <v>180</v>
      </c>
      <c r="M270" s="49" t="s">
        <v>181</v>
      </c>
    </row>
    <row r="271" spans="1:13" x14ac:dyDescent="0.2">
      <c r="A271" s="35"/>
      <c r="B271" s="30"/>
      <c r="C271" s="30"/>
      <c r="D271" s="16">
        <v>2021</v>
      </c>
      <c r="E271" s="7">
        <f>F271+G271+H271+I271</f>
        <v>0</v>
      </c>
      <c r="F271" s="7">
        <v>0</v>
      </c>
      <c r="G271" s="7">
        <v>0</v>
      </c>
      <c r="H271" s="7">
        <v>0</v>
      </c>
      <c r="I271" s="7">
        <v>0</v>
      </c>
      <c r="J271" s="49"/>
      <c r="K271" s="50"/>
      <c r="L271" s="50"/>
      <c r="M271" s="30"/>
    </row>
    <row r="272" spans="1:13" x14ac:dyDescent="0.2">
      <c r="A272" s="35"/>
      <c r="B272" s="30"/>
      <c r="C272" s="30"/>
      <c r="D272" s="16">
        <v>2022</v>
      </c>
      <c r="E272" s="7">
        <f t="shared" ref="E272:E275" si="28">F272+G272+H272+I272</f>
        <v>3379.1</v>
      </c>
      <c r="F272" s="7">
        <v>3210.1</v>
      </c>
      <c r="G272" s="7">
        <v>0</v>
      </c>
      <c r="H272" s="7">
        <v>169</v>
      </c>
      <c r="I272" s="7">
        <v>0</v>
      </c>
      <c r="J272" s="49"/>
      <c r="K272" s="50"/>
      <c r="L272" s="50"/>
      <c r="M272" s="30"/>
    </row>
    <row r="273" spans="1:13" x14ac:dyDescent="0.2">
      <c r="A273" s="35"/>
      <c r="B273" s="30"/>
      <c r="C273" s="30"/>
      <c r="D273" s="16">
        <v>2023</v>
      </c>
      <c r="E273" s="7">
        <f t="shared" si="28"/>
        <v>0</v>
      </c>
      <c r="F273" s="7">
        <v>0</v>
      </c>
      <c r="G273" s="7">
        <v>0</v>
      </c>
      <c r="H273" s="7">
        <v>0</v>
      </c>
      <c r="I273" s="7">
        <v>0</v>
      </c>
      <c r="J273" s="49"/>
      <c r="K273" s="50"/>
      <c r="L273" s="50"/>
      <c r="M273" s="30"/>
    </row>
    <row r="274" spans="1:13" x14ac:dyDescent="0.2">
      <c r="A274" s="35"/>
      <c r="B274" s="30"/>
      <c r="C274" s="30"/>
      <c r="D274" s="16">
        <v>2024</v>
      </c>
      <c r="E274" s="7">
        <f t="shared" si="28"/>
        <v>0</v>
      </c>
      <c r="F274" s="7">
        <v>0</v>
      </c>
      <c r="G274" s="7">
        <v>0</v>
      </c>
      <c r="H274" s="7">
        <v>0</v>
      </c>
      <c r="I274" s="7">
        <v>0</v>
      </c>
      <c r="J274" s="49"/>
      <c r="K274" s="50"/>
      <c r="L274" s="50"/>
      <c r="M274" s="30"/>
    </row>
    <row r="275" spans="1:13" ht="14.25" customHeight="1" x14ac:dyDescent="0.2">
      <c r="A275" s="41"/>
      <c r="B275" s="30"/>
      <c r="C275" s="30"/>
      <c r="D275" s="16">
        <v>2025</v>
      </c>
      <c r="E275" s="7">
        <f t="shared" si="28"/>
        <v>0</v>
      </c>
      <c r="F275" s="7">
        <v>0</v>
      </c>
      <c r="G275" s="7">
        <v>0</v>
      </c>
      <c r="H275" s="7">
        <v>0</v>
      </c>
      <c r="I275" s="7">
        <v>0</v>
      </c>
      <c r="J275" s="49"/>
      <c r="K275" s="50"/>
      <c r="L275" s="50"/>
      <c r="M275" s="30"/>
    </row>
    <row r="276" spans="1:13" x14ac:dyDescent="0.2">
      <c r="A276" s="48" t="s">
        <v>195</v>
      </c>
      <c r="B276" s="49" t="s">
        <v>196</v>
      </c>
      <c r="C276" s="31" t="s">
        <v>197</v>
      </c>
      <c r="D276" s="16" t="s">
        <v>8</v>
      </c>
      <c r="E276" s="7">
        <f>SUM(E277:E281)</f>
        <v>120000</v>
      </c>
      <c r="F276" s="7">
        <f>SUM(F277:F281)</f>
        <v>45000</v>
      </c>
      <c r="G276" s="7">
        <f>SUM(G277:G281)</f>
        <v>60000</v>
      </c>
      <c r="H276" s="7">
        <f>SUM(H277:H281)</f>
        <v>3000</v>
      </c>
      <c r="I276" s="7">
        <f>SUM(I277:I281)</f>
        <v>12000</v>
      </c>
      <c r="J276" s="49" t="s">
        <v>321</v>
      </c>
      <c r="K276" s="31" t="s">
        <v>169</v>
      </c>
      <c r="L276" s="31" t="s">
        <v>198</v>
      </c>
      <c r="M276" s="49" t="s">
        <v>199</v>
      </c>
    </row>
    <row r="277" spans="1:13" x14ac:dyDescent="0.2">
      <c r="A277" s="35"/>
      <c r="B277" s="30"/>
      <c r="C277" s="30"/>
      <c r="D277" s="16">
        <v>2021</v>
      </c>
      <c r="E277" s="7">
        <f t="shared" ref="E277:E293" si="29">SUM(F277:I277)</f>
        <v>0</v>
      </c>
      <c r="F277" s="7">
        <v>0</v>
      </c>
      <c r="G277" s="7">
        <v>0</v>
      </c>
      <c r="H277" s="7">
        <v>0</v>
      </c>
      <c r="I277" s="7">
        <v>0</v>
      </c>
      <c r="J277" s="49"/>
      <c r="K277" s="50"/>
      <c r="L277" s="50"/>
      <c r="M277" s="30"/>
    </row>
    <row r="278" spans="1:13" x14ac:dyDescent="0.2">
      <c r="A278" s="35"/>
      <c r="B278" s="30"/>
      <c r="C278" s="30"/>
      <c r="D278" s="16">
        <v>2022</v>
      </c>
      <c r="E278" s="7">
        <f t="shared" si="29"/>
        <v>0</v>
      </c>
      <c r="F278" s="7">
        <v>0</v>
      </c>
      <c r="G278" s="7">
        <v>0</v>
      </c>
      <c r="H278" s="7">
        <v>0</v>
      </c>
      <c r="I278" s="7">
        <v>0</v>
      </c>
      <c r="J278" s="49"/>
      <c r="K278" s="50"/>
      <c r="L278" s="50"/>
      <c r="M278" s="30"/>
    </row>
    <row r="279" spans="1:13" x14ac:dyDescent="0.2">
      <c r="A279" s="35"/>
      <c r="B279" s="30"/>
      <c r="C279" s="30"/>
      <c r="D279" s="16">
        <v>2023</v>
      </c>
      <c r="E279" s="7">
        <f t="shared" si="29"/>
        <v>12000</v>
      </c>
      <c r="F279" s="7">
        <v>0</v>
      </c>
      <c r="G279" s="7">
        <v>0</v>
      </c>
      <c r="H279" s="7">
        <v>0</v>
      </c>
      <c r="I279" s="7">
        <v>12000</v>
      </c>
      <c r="J279" s="49"/>
      <c r="K279" s="50"/>
      <c r="L279" s="50"/>
      <c r="M279" s="30"/>
    </row>
    <row r="280" spans="1:13" x14ac:dyDescent="0.2">
      <c r="A280" s="35"/>
      <c r="B280" s="30"/>
      <c r="C280" s="30"/>
      <c r="D280" s="16">
        <v>2024</v>
      </c>
      <c r="E280" s="7">
        <f t="shared" si="29"/>
        <v>53000</v>
      </c>
      <c r="F280" s="7">
        <v>20000</v>
      </c>
      <c r="G280" s="7">
        <v>30000</v>
      </c>
      <c r="H280" s="7">
        <v>3000</v>
      </c>
      <c r="I280" s="7">
        <v>0</v>
      </c>
      <c r="J280" s="49"/>
      <c r="K280" s="50"/>
      <c r="L280" s="50"/>
      <c r="M280" s="30"/>
    </row>
    <row r="281" spans="1:13" ht="120.75" customHeight="1" x14ac:dyDescent="0.2">
      <c r="A281" s="41"/>
      <c r="B281" s="30"/>
      <c r="C281" s="30"/>
      <c r="D281" s="16">
        <v>2025</v>
      </c>
      <c r="E281" s="7">
        <f t="shared" si="29"/>
        <v>55000</v>
      </c>
      <c r="F281" s="7">
        <v>25000</v>
      </c>
      <c r="G281" s="7">
        <v>30000</v>
      </c>
      <c r="H281" s="7">
        <v>0</v>
      </c>
      <c r="I281" s="7">
        <v>0</v>
      </c>
      <c r="J281" s="49"/>
      <c r="K281" s="50"/>
      <c r="L281" s="50"/>
      <c r="M281" s="30"/>
    </row>
    <row r="282" spans="1:13" ht="79.5" customHeight="1" x14ac:dyDescent="0.2">
      <c r="A282" s="48" t="s">
        <v>200</v>
      </c>
      <c r="B282" s="58" t="s">
        <v>201</v>
      </c>
      <c r="C282" s="60"/>
      <c r="D282" s="19" t="s">
        <v>8</v>
      </c>
      <c r="E282" s="20">
        <f>F282+G282+H282+I282</f>
        <v>17129.400000000001</v>
      </c>
      <c r="F282" s="20">
        <f>F283+F284+F285+F286+F287</f>
        <v>16272.9</v>
      </c>
      <c r="G282" s="20">
        <f t="shared" ref="G282:I282" si="30">G283+G284+G285+G286+G287</f>
        <v>856.5</v>
      </c>
      <c r="H282" s="20">
        <f t="shared" si="30"/>
        <v>0</v>
      </c>
      <c r="I282" s="20">
        <f t="shared" si="30"/>
        <v>0</v>
      </c>
      <c r="J282" s="58" t="s">
        <v>322</v>
      </c>
      <c r="K282" s="60" t="s">
        <v>169</v>
      </c>
      <c r="L282" s="60" t="s">
        <v>202</v>
      </c>
      <c r="M282" s="58" t="s">
        <v>203</v>
      </c>
    </row>
    <row r="283" spans="1:13" x14ac:dyDescent="0.2">
      <c r="A283" s="35"/>
      <c r="B283" s="59"/>
      <c r="C283" s="59"/>
      <c r="D283" s="19">
        <v>2021</v>
      </c>
      <c r="E283" s="20">
        <f>F283+G283+H283+I283</f>
        <v>0</v>
      </c>
      <c r="F283" s="20">
        <v>0</v>
      </c>
      <c r="G283" s="20">
        <v>0</v>
      </c>
      <c r="H283" s="20">
        <v>0</v>
      </c>
      <c r="I283" s="20">
        <v>0</v>
      </c>
      <c r="J283" s="58"/>
      <c r="K283" s="61"/>
      <c r="L283" s="61"/>
      <c r="M283" s="59"/>
    </row>
    <row r="284" spans="1:13" x14ac:dyDescent="0.2">
      <c r="A284" s="35"/>
      <c r="B284" s="59"/>
      <c r="C284" s="59"/>
      <c r="D284" s="19">
        <v>2022</v>
      </c>
      <c r="E284" s="20">
        <f t="shared" ref="E284:E287" si="31">F284+G284+H284+I284</f>
        <v>17129.400000000001</v>
      </c>
      <c r="F284" s="20">
        <v>16272.9</v>
      </c>
      <c r="G284" s="20">
        <v>856.5</v>
      </c>
      <c r="H284" s="20">
        <v>0</v>
      </c>
      <c r="I284" s="20">
        <v>0</v>
      </c>
      <c r="J284" s="58"/>
      <c r="K284" s="61"/>
      <c r="L284" s="61"/>
      <c r="M284" s="59"/>
    </row>
    <row r="285" spans="1:13" x14ac:dyDescent="0.2">
      <c r="A285" s="35"/>
      <c r="B285" s="59"/>
      <c r="C285" s="59"/>
      <c r="D285" s="19">
        <v>2023</v>
      </c>
      <c r="E285" s="20">
        <f t="shared" si="31"/>
        <v>0</v>
      </c>
      <c r="F285" s="20">
        <v>0</v>
      </c>
      <c r="G285" s="20">
        <v>0</v>
      </c>
      <c r="H285" s="20">
        <v>0</v>
      </c>
      <c r="I285" s="20">
        <v>0</v>
      </c>
      <c r="J285" s="58"/>
      <c r="K285" s="61"/>
      <c r="L285" s="61"/>
      <c r="M285" s="59"/>
    </row>
    <row r="286" spans="1:13" x14ac:dyDescent="0.2">
      <c r="A286" s="35"/>
      <c r="B286" s="59"/>
      <c r="C286" s="59"/>
      <c r="D286" s="19">
        <v>2024</v>
      </c>
      <c r="E286" s="20">
        <f t="shared" si="31"/>
        <v>0</v>
      </c>
      <c r="F286" s="20">
        <v>0</v>
      </c>
      <c r="G286" s="20">
        <v>0</v>
      </c>
      <c r="H286" s="20">
        <v>0</v>
      </c>
      <c r="I286" s="20">
        <v>0</v>
      </c>
      <c r="J286" s="58"/>
      <c r="K286" s="61"/>
      <c r="L286" s="61"/>
      <c r="M286" s="59"/>
    </row>
    <row r="287" spans="1:13" ht="47.25" customHeight="1" x14ac:dyDescent="0.2">
      <c r="A287" s="41"/>
      <c r="B287" s="59"/>
      <c r="C287" s="59"/>
      <c r="D287" s="19">
        <v>2025</v>
      </c>
      <c r="E287" s="20">
        <f t="shared" si="31"/>
        <v>0</v>
      </c>
      <c r="F287" s="20">
        <v>0</v>
      </c>
      <c r="G287" s="20">
        <v>0</v>
      </c>
      <c r="H287" s="20">
        <v>0</v>
      </c>
      <c r="I287" s="20">
        <v>0</v>
      </c>
      <c r="J287" s="58"/>
      <c r="K287" s="61"/>
      <c r="L287" s="61"/>
      <c r="M287" s="59"/>
    </row>
    <row r="288" spans="1:13" x14ac:dyDescent="0.2">
      <c r="A288" s="48" t="s">
        <v>204</v>
      </c>
      <c r="B288" s="49" t="s">
        <v>205</v>
      </c>
      <c r="C288" s="31" t="s">
        <v>206</v>
      </c>
      <c r="D288" s="16" t="s">
        <v>8</v>
      </c>
      <c r="E288" s="7">
        <f>SUM(E289:E293)</f>
        <v>60000</v>
      </c>
      <c r="F288" s="7">
        <f>SUM(F289:F293)</f>
        <v>13500</v>
      </c>
      <c r="G288" s="7">
        <f>SUM(G289:G293)</f>
        <v>30000</v>
      </c>
      <c r="H288" s="7">
        <f>SUM(H289:H293)</f>
        <v>1500</v>
      </c>
      <c r="I288" s="7">
        <f>SUM(I289:I293)</f>
        <v>15000</v>
      </c>
      <c r="J288" s="49" t="s">
        <v>323</v>
      </c>
      <c r="K288" s="31" t="s">
        <v>169</v>
      </c>
      <c r="L288" s="31" t="s">
        <v>198</v>
      </c>
      <c r="M288" s="49" t="s">
        <v>207</v>
      </c>
    </row>
    <row r="289" spans="1:13" x14ac:dyDescent="0.2">
      <c r="A289" s="35"/>
      <c r="B289" s="30"/>
      <c r="C289" s="30"/>
      <c r="D289" s="16">
        <v>2021</v>
      </c>
      <c r="E289" s="7">
        <f t="shared" si="29"/>
        <v>0</v>
      </c>
      <c r="F289" s="7">
        <v>0</v>
      </c>
      <c r="G289" s="7">
        <v>0</v>
      </c>
      <c r="H289" s="7">
        <v>0</v>
      </c>
      <c r="I289" s="7">
        <v>0</v>
      </c>
      <c r="J289" s="49"/>
      <c r="K289" s="50"/>
      <c r="L289" s="50"/>
      <c r="M289" s="30"/>
    </row>
    <row r="290" spans="1:13" x14ac:dyDescent="0.2">
      <c r="A290" s="35"/>
      <c r="B290" s="30"/>
      <c r="C290" s="30"/>
      <c r="D290" s="16">
        <v>2022</v>
      </c>
      <c r="E290" s="7">
        <f t="shared" si="29"/>
        <v>0</v>
      </c>
      <c r="F290" s="7">
        <v>0</v>
      </c>
      <c r="G290" s="7">
        <v>0</v>
      </c>
      <c r="H290" s="7">
        <v>0</v>
      </c>
      <c r="I290" s="7">
        <v>0</v>
      </c>
      <c r="J290" s="49"/>
      <c r="K290" s="50"/>
      <c r="L290" s="50"/>
      <c r="M290" s="30"/>
    </row>
    <row r="291" spans="1:13" x14ac:dyDescent="0.2">
      <c r="A291" s="35"/>
      <c r="B291" s="30"/>
      <c r="C291" s="30"/>
      <c r="D291" s="16">
        <v>2023</v>
      </c>
      <c r="E291" s="7">
        <f t="shared" si="29"/>
        <v>0</v>
      </c>
      <c r="F291" s="7">
        <v>0</v>
      </c>
      <c r="G291" s="7">
        <v>0</v>
      </c>
      <c r="H291" s="7">
        <v>0</v>
      </c>
      <c r="I291" s="7">
        <v>0</v>
      </c>
      <c r="J291" s="49"/>
      <c r="K291" s="50"/>
      <c r="L291" s="50"/>
      <c r="M291" s="30"/>
    </row>
    <row r="292" spans="1:13" x14ac:dyDescent="0.2">
      <c r="A292" s="35"/>
      <c r="B292" s="30"/>
      <c r="C292" s="30"/>
      <c r="D292" s="16">
        <v>2024</v>
      </c>
      <c r="E292" s="7">
        <f t="shared" si="29"/>
        <v>6000</v>
      </c>
      <c r="F292" s="7">
        <v>0</v>
      </c>
      <c r="G292" s="7">
        <v>0</v>
      </c>
      <c r="H292" s="7">
        <v>0</v>
      </c>
      <c r="I292" s="7">
        <v>6000</v>
      </c>
      <c r="J292" s="49"/>
      <c r="K292" s="50"/>
      <c r="L292" s="50"/>
      <c r="M292" s="30"/>
    </row>
    <row r="293" spans="1:13" ht="108.75" customHeight="1" x14ac:dyDescent="0.2">
      <c r="A293" s="41"/>
      <c r="B293" s="30"/>
      <c r="C293" s="30"/>
      <c r="D293" s="16">
        <v>2025</v>
      </c>
      <c r="E293" s="7">
        <f t="shared" si="29"/>
        <v>54000</v>
      </c>
      <c r="F293" s="7">
        <v>13500</v>
      </c>
      <c r="G293" s="7">
        <v>30000</v>
      </c>
      <c r="H293" s="7">
        <v>1500</v>
      </c>
      <c r="I293" s="7">
        <v>9000</v>
      </c>
      <c r="J293" s="49"/>
      <c r="K293" s="50"/>
      <c r="L293" s="50"/>
      <c r="M293" s="30"/>
    </row>
    <row r="294" spans="1:13" ht="79.5" customHeight="1" x14ac:dyDescent="0.2">
      <c r="A294" s="48" t="s">
        <v>208</v>
      </c>
      <c r="B294" s="63" t="s">
        <v>209</v>
      </c>
      <c r="C294" s="60">
        <v>2021</v>
      </c>
      <c r="D294" s="19" t="s">
        <v>8</v>
      </c>
      <c r="E294" s="20">
        <f>SUM(E295:E299)</f>
        <v>40864.699999999997</v>
      </c>
      <c r="F294" s="20">
        <f>SUM(F295:F299)</f>
        <v>16105.1</v>
      </c>
      <c r="G294" s="20">
        <f>SUM(G295:G299)</f>
        <v>24437.3</v>
      </c>
      <c r="H294" s="20">
        <f>SUM(H295:H299)</f>
        <v>322.3</v>
      </c>
      <c r="I294" s="20">
        <f>SUM(I295:I299)</f>
        <v>0</v>
      </c>
      <c r="J294" s="58" t="s">
        <v>324</v>
      </c>
      <c r="K294" s="60" t="s">
        <v>144</v>
      </c>
      <c r="L294" s="60" t="s">
        <v>144</v>
      </c>
      <c r="M294" s="58" t="s">
        <v>210</v>
      </c>
    </row>
    <row r="295" spans="1:13" x14ac:dyDescent="0.2">
      <c r="A295" s="35"/>
      <c r="B295" s="59"/>
      <c r="C295" s="59"/>
      <c r="D295" s="19">
        <v>2021</v>
      </c>
      <c r="E295" s="20">
        <f>F295+G295+H295+I295</f>
        <v>36352.5</v>
      </c>
      <c r="F295" s="20">
        <v>11818.5</v>
      </c>
      <c r="G295" s="20">
        <v>24437.3</v>
      </c>
      <c r="H295" s="20">
        <v>96.7</v>
      </c>
      <c r="I295" s="20">
        <v>0</v>
      </c>
      <c r="J295" s="58"/>
      <c r="K295" s="61"/>
      <c r="L295" s="61"/>
      <c r="M295" s="59"/>
    </row>
    <row r="296" spans="1:13" x14ac:dyDescent="0.2">
      <c r="A296" s="35"/>
      <c r="B296" s="59"/>
      <c r="C296" s="59"/>
      <c r="D296" s="19">
        <v>2022</v>
      </c>
      <c r="E296" s="20">
        <f>F296+G296+H296+I296</f>
        <v>4512.2000000000007</v>
      </c>
      <c r="F296" s="20">
        <v>4286.6000000000004</v>
      </c>
      <c r="G296" s="20">
        <v>0</v>
      </c>
      <c r="H296" s="20">
        <v>225.6</v>
      </c>
      <c r="I296" s="20">
        <v>0</v>
      </c>
      <c r="J296" s="58"/>
      <c r="K296" s="61"/>
      <c r="L296" s="61"/>
      <c r="M296" s="59"/>
    </row>
    <row r="297" spans="1:13" x14ac:dyDescent="0.2">
      <c r="A297" s="35"/>
      <c r="B297" s="59"/>
      <c r="C297" s="59"/>
      <c r="D297" s="19">
        <v>2023</v>
      </c>
      <c r="E297" s="20">
        <f>F297+G297+H297+I297</f>
        <v>0</v>
      </c>
      <c r="F297" s="20">
        <v>0</v>
      </c>
      <c r="G297" s="20">
        <v>0</v>
      </c>
      <c r="H297" s="20">
        <v>0</v>
      </c>
      <c r="I297" s="20">
        <v>0</v>
      </c>
      <c r="J297" s="58"/>
      <c r="K297" s="61"/>
      <c r="L297" s="61"/>
      <c r="M297" s="59"/>
    </row>
    <row r="298" spans="1:13" x14ac:dyDescent="0.2">
      <c r="A298" s="35"/>
      <c r="B298" s="59"/>
      <c r="C298" s="59"/>
      <c r="D298" s="19">
        <v>2024</v>
      </c>
      <c r="E298" s="20">
        <f>F298+G298+H298+I298</f>
        <v>0</v>
      </c>
      <c r="F298" s="20">
        <v>0</v>
      </c>
      <c r="G298" s="20">
        <v>0</v>
      </c>
      <c r="H298" s="20">
        <v>0</v>
      </c>
      <c r="I298" s="20">
        <v>0</v>
      </c>
      <c r="J298" s="58"/>
      <c r="K298" s="61"/>
      <c r="L298" s="61"/>
      <c r="M298" s="59"/>
    </row>
    <row r="299" spans="1:13" ht="25.5" customHeight="1" x14ac:dyDescent="0.2">
      <c r="A299" s="41"/>
      <c r="B299" s="59"/>
      <c r="C299" s="59"/>
      <c r="D299" s="19">
        <v>2025</v>
      </c>
      <c r="E299" s="20">
        <f>F299+G299+H299+I299</f>
        <v>0</v>
      </c>
      <c r="F299" s="20">
        <v>0</v>
      </c>
      <c r="G299" s="20">
        <v>0</v>
      </c>
      <c r="H299" s="20">
        <v>0</v>
      </c>
      <c r="I299" s="20">
        <v>0</v>
      </c>
      <c r="J299" s="58"/>
      <c r="K299" s="61"/>
      <c r="L299" s="61"/>
      <c r="M299" s="59"/>
    </row>
    <row r="300" spans="1:13" x14ac:dyDescent="0.2">
      <c r="A300" s="8" t="s">
        <v>211</v>
      </c>
      <c r="B300" s="51" t="s">
        <v>212</v>
      </c>
      <c r="C300" s="30"/>
      <c r="D300" s="30"/>
      <c r="E300" s="30"/>
      <c r="F300" s="30"/>
      <c r="G300" s="30"/>
      <c r="H300" s="30"/>
      <c r="I300" s="30"/>
      <c r="J300" s="30"/>
      <c r="K300" s="30"/>
      <c r="L300" s="30"/>
      <c r="M300" s="30"/>
    </row>
    <row r="301" spans="1:13" ht="79.5" customHeight="1" x14ac:dyDescent="0.2">
      <c r="A301" s="48" t="s">
        <v>213</v>
      </c>
      <c r="B301" s="58" t="s">
        <v>214</v>
      </c>
      <c r="C301" s="60" t="s">
        <v>168</v>
      </c>
      <c r="D301" s="19" t="s">
        <v>8</v>
      </c>
      <c r="E301" s="20">
        <f>SUM(E302:E306)</f>
        <v>15000</v>
      </c>
      <c r="F301" s="20">
        <f>SUM(F302:F306)</f>
        <v>0</v>
      </c>
      <c r="G301" s="20">
        <f>SUM(G302:G306)</f>
        <v>0</v>
      </c>
      <c r="H301" s="20">
        <f>SUM(H302:H306)</f>
        <v>0</v>
      </c>
      <c r="I301" s="20">
        <f>SUM(I302:I306)</f>
        <v>15000</v>
      </c>
      <c r="J301" s="58" t="s">
        <v>325</v>
      </c>
      <c r="K301" s="60" t="s">
        <v>64</v>
      </c>
      <c r="L301" s="60" t="s">
        <v>144</v>
      </c>
      <c r="M301" s="58" t="s">
        <v>215</v>
      </c>
    </row>
    <row r="302" spans="1:13" x14ac:dyDescent="0.2">
      <c r="A302" s="35"/>
      <c r="B302" s="59"/>
      <c r="C302" s="59"/>
      <c r="D302" s="19">
        <v>2021</v>
      </c>
      <c r="E302" s="20">
        <f t="shared" ref="E302:E318" si="32">SUM(F302:I302)</f>
        <v>0</v>
      </c>
      <c r="F302" s="20">
        <v>0</v>
      </c>
      <c r="G302" s="20">
        <v>0</v>
      </c>
      <c r="H302" s="20">
        <v>0</v>
      </c>
      <c r="I302" s="20">
        <v>0</v>
      </c>
      <c r="J302" s="58"/>
      <c r="K302" s="61"/>
      <c r="L302" s="61"/>
      <c r="M302" s="59"/>
    </row>
    <row r="303" spans="1:13" x14ac:dyDescent="0.2">
      <c r="A303" s="35"/>
      <c r="B303" s="59"/>
      <c r="C303" s="59"/>
      <c r="D303" s="19">
        <v>2022</v>
      </c>
      <c r="E303" s="20">
        <f t="shared" si="32"/>
        <v>7500</v>
      </c>
      <c r="F303" s="20">
        <v>0</v>
      </c>
      <c r="G303" s="20">
        <v>0</v>
      </c>
      <c r="H303" s="20">
        <v>0</v>
      </c>
      <c r="I303" s="20">
        <v>7500</v>
      </c>
      <c r="J303" s="58"/>
      <c r="K303" s="61"/>
      <c r="L303" s="61"/>
      <c r="M303" s="59"/>
    </row>
    <row r="304" spans="1:13" x14ac:dyDescent="0.2">
      <c r="A304" s="35"/>
      <c r="B304" s="59"/>
      <c r="C304" s="59"/>
      <c r="D304" s="19">
        <v>2023</v>
      </c>
      <c r="E304" s="20">
        <f t="shared" si="32"/>
        <v>7500</v>
      </c>
      <c r="F304" s="20">
        <v>0</v>
      </c>
      <c r="G304" s="20">
        <v>0</v>
      </c>
      <c r="H304" s="20">
        <v>0</v>
      </c>
      <c r="I304" s="20">
        <v>7500</v>
      </c>
      <c r="J304" s="58"/>
      <c r="K304" s="61"/>
      <c r="L304" s="61"/>
      <c r="M304" s="59"/>
    </row>
    <row r="305" spans="1:13" x14ac:dyDescent="0.2">
      <c r="A305" s="35"/>
      <c r="B305" s="59"/>
      <c r="C305" s="59"/>
      <c r="D305" s="19">
        <v>2024</v>
      </c>
      <c r="E305" s="20">
        <f t="shared" si="32"/>
        <v>0</v>
      </c>
      <c r="F305" s="20">
        <v>0</v>
      </c>
      <c r="G305" s="20">
        <v>0</v>
      </c>
      <c r="H305" s="20">
        <v>0</v>
      </c>
      <c r="I305" s="20">
        <v>0</v>
      </c>
      <c r="J305" s="58"/>
      <c r="K305" s="61"/>
      <c r="L305" s="61"/>
      <c r="M305" s="59"/>
    </row>
    <row r="306" spans="1:13" ht="51.75" customHeight="1" x14ac:dyDescent="0.2">
      <c r="A306" s="35"/>
      <c r="B306" s="59"/>
      <c r="C306" s="59"/>
      <c r="D306" s="19">
        <v>2025</v>
      </c>
      <c r="E306" s="20">
        <f t="shared" si="32"/>
        <v>0</v>
      </c>
      <c r="F306" s="20">
        <v>0</v>
      </c>
      <c r="G306" s="20">
        <v>0</v>
      </c>
      <c r="H306" s="20">
        <v>0</v>
      </c>
      <c r="I306" s="20">
        <v>0</v>
      </c>
      <c r="J306" s="58"/>
      <c r="K306" s="61"/>
      <c r="L306" s="61"/>
      <c r="M306" s="59"/>
    </row>
    <row r="307" spans="1:13" ht="120.75" customHeight="1" x14ac:dyDescent="0.2">
      <c r="A307" s="27" t="s">
        <v>216</v>
      </c>
      <c r="B307" s="58" t="s">
        <v>217</v>
      </c>
      <c r="C307" s="60" t="s">
        <v>218</v>
      </c>
      <c r="D307" s="19" t="s">
        <v>8</v>
      </c>
      <c r="E307" s="20">
        <f>SUM(E308:E312)</f>
        <v>15000</v>
      </c>
      <c r="F307" s="20">
        <f>SUM(F308:F312)</f>
        <v>0</v>
      </c>
      <c r="G307" s="20">
        <f>SUM(G308:G312)</f>
        <v>0</v>
      </c>
      <c r="H307" s="20">
        <f>SUM(H308:H312)</f>
        <v>0</v>
      </c>
      <c r="I307" s="20">
        <f>SUM(I308:I312)</f>
        <v>15000</v>
      </c>
      <c r="J307" s="58" t="s">
        <v>326</v>
      </c>
      <c r="K307" s="60" t="s">
        <v>64</v>
      </c>
      <c r="L307" s="60" t="s">
        <v>144</v>
      </c>
      <c r="M307" s="58" t="s">
        <v>215</v>
      </c>
    </row>
    <row r="308" spans="1:13" x14ac:dyDescent="0.2">
      <c r="A308" s="28"/>
      <c r="B308" s="59"/>
      <c r="C308" s="59"/>
      <c r="D308" s="19">
        <v>2021</v>
      </c>
      <c r="E308" s="20">
        <f t="shared" si="32"/>
        <v>0</v>
      </c>
      <c r="F308" s="20">
        <v>0</v>
      </c>
      <c r="G308" s="20">
        <v>0</v>
      </c>
      <c r="H308" s="20">
        <v>0</v>
      </c>
      <c r="I308" s="20">
        <v>0</v>
      </c>
      <c r="J308" s="58"/>
      <c r="K308" s="61"/>
      <c r="L308" s="61"/>
      <c r="M308" s="59"/>
    </row>
    <row r="309" spans="1:13" x14ac:dyDescent="0.2">
      <c r="A309" s="28"/>
      <c r="B309" s="59"/>
      <c r="C309" s="59"/>
      <c r="D309" s="19">
        <v>2022</v>
      </c>
      <c r="E309" s="20">
        <f t="shared" si="32"/>
        <v>0</v>
      </c>
      <c r="F309" s="20">
        <v>0</v>
      </c>
      <c r="G309" s="20">
        <v>0</v>
      </c>
      <c r="H309" s="20">
        <v>0</v>
      </c>
      <c r="I309" s="20">
        <v>0</v>
      </c>
      <c r="J309" s="58"/>
      <c r="K309" s="61"/>
      <c r="L309" s="61"/>
      <c r="M309" s="59"/>
    </row>
    <row r="310" spans="1:13" ht="18" customHeight="1" x14ac:dyDescent="0.2">
      <c r="A310" s="28"/>
      <c r="B310" s="59"/>
      <c r="C310" s="59"/>
      <c r="D310" s="19">
        <v>2023</v>
      </c>
      <c r="E310" s="20">
        <f t="shared" si="32"/>
        <v>7500</v>
      </c>
      <c r="F310" s="20">
        <v>0</v>
      </c>
      <c r="G310" s="20">
        <v>0</v>
      </c>
      <c r="H310" s="20">
        <v>0</v>
      </c>
      <c r="I310" s="20">
        <v>7500</v>
      </c>
      <c r="J310" s="58"/>
      <c r="K310" s="61"/>
      <c r="L310" s="61"/>
      <c r="M310" s="59"/>
    </row>
    <row r="311" spans="1:13" x14ac:dyDescent="0.2">
      <c r="A311" s="28"/>
      <c r="B311" s="59"/>
      <c r="C311" s="59"/>
      <c r="D311" s="19">
        <v>2024</v>
      </c>
      <c r="E311" s="20">
        <f t="shared" si="32"/>
        <v>7500</v>
      </c>
      <c r="F311" s="20">
        <v>0</v>
      </c>
      <c r="G311" s="20">
        <v>0</v>
      </c>
      <c r="H311" s="20">
        <v>0</v>
      </c>
      <c r="I311" s="20">
        <v>7500</v>
      </c>
      <c r="J311" s="58"/>
      <c r="K311" s="61"/>
      <c r="L311" s="61"/>
      <c r="M311" s="59"/>
    </row>
    <row r="312" spans="1:13" ht="14.25" customHeight="1" x14ac:dyDescent="0.2">
      <c r="A312" s="28"/>
      <c r="B312" s="59"/>
      <c r="C312" s="59"/>
      <c r="D312" s="19">
        <v>2025</v>
      </c>
      <c r="E312" s="20">
        <f t="shared" si="32"/>
        <v>0</v>
      </c>
      <c r="F312" s="20">
        <v>0</v>
      </c>
      <c r="G312" s="20">
        <v>0</v>
      </c>
      <c r="H312" s="20">
        <v>0</v>
      </c>
      <c r="I312" s="20">
        <v>0</v>
      </c>
      <c r="J312" s="58"/>
      <c r="K312" s="61"/>
      <c r="L312" s="61"/>
      <c r="M312" s="59"/>
    </row>
    <row r="313" spans="1:13" ht="79.5" customHeight="1" x14ac:dyDescent="0.2">
      <c r="A313" s="27" t="s">
        <v>219</v>
      </c>
      <c r="B313" s="58" t="s">
        <v>220</v>
      </c>
      <c r="C313" s="60" t="s">
        <v>48</v>
      </c>
      <c r="D313" s="19" t="s">
        <v>8</v>
      </c>
      <c r="E313" s="20">
        <f>SUM(E314:E318)</f>
        <v>160000</v>
      </c>
      <c r="F313" s="20">
        <f>SUM(F314:F318)</f>
        <v>0</v>
      </c>
      <c r="G313" s="20">
        <f>SUM(G314:G318)</f>
        <v>0</v>
      </c>
      <c r="H313" s="20">
        <f>SUM(H314:H318)</f>
        <v>0</v>
      </c>
      <c r="I313" s="20">
        <f>SUM(I314:I318)</f>
        <v>160000</v>
      </c>
      <c r="J313" s="49" t="s">
        <v>327</v>
      </c>
      <c r="K313" s="60" t="s">
        <v>64</v>
      </c>
      <c r="L313" s="60" t="s">
        <v>144</v>
      </c>
      <c r="M313" s="58" t="s">
        <v>221</v>
      </c>
    </row>
    <row r="314" spans="1:13" x14ac:dyDescent="0.2">
      <c r="A314" s="28"/>
      <c r="B314" s="59"/>
      <c r="C314" s="59"/>
      <c r="D314" s="19">
        <v>2021</v>
      </c>
      <c r="E314" s="20">
        <f t="shared" si="32"/>
        <v>40000</v>
      </c>
      <c r="F314" s="20">
        <v>0</v>
      </c>
      <c r="G314" s="20">
        <v>0</v>
      </c>
      <c r="H314" s="20">
        <v>0</v>
      </c>
      <c r="I314" s="20">
        <v>40000</v>
      </c>
      <c r="J314" s="49"/>
      <c r="K314" s="61"/>
      <c r="L314" s="61"/>
      <c r="M314" s="59"/>
    </row>
    <row r="315" spans="1:13" x14ac:dyDescent="0.2">
      <c r="A315" s="28"/>
      <c r="B315" s="59"/>
      <c r="C315" s="59"/>
      <c r="D315" s="19">
        <v>2022</v>
      </c>
      <c r="E315" s="20">
        <f t="shared" si="32"/>
        <v>0</v>
      </c>
      <c r="F315" s="20">
        <v>0</v>
      </c>
      <c r="G315" s="20">
        <v>0</v>
      </c>
      <c r="H315" s="20">
        <v>0</v>
      </c>
      <c r="I315" s="20">
        <v>0</v>
      </c>
      <c r="J315" s="49"/>
      <c r="K315" s="61"/>
      <c r="L315" s="61"/>
      <c r="M315" s="59"/>
    </row>
    <row r="316" spans="1:13" x14ac:dyDescent="0.2">
      <c r="A316" s="28"/>
      <c r="B316" s="59"/>
      <c r="C316" s="59"/>
      <c r="D316" s="19">
        <v>2023</v>
      </c>
      <c r="E316" s="20">
        <f t="shared" si="32"/>
        <v>40000</v>
      </c>
      <c r="F316" s="20">
        <v>0</v>
      </c>
      <c r="G316" s="20">
        <v>0</v>
      </c>
      <c r="H316" s="20">
        <v>0</v>
      </c>
      <c r="I316" s="20">
        <v>40000</v>
      </c>
      <c r="J316" s="49"/>
      <c r="K316" s="61"/>
      <c r="L316" s="61"/>
      <c r="M316" s="59"/>
    </row>
    <row r="317" spans="1:13" x14ac:dyDescent="0.2">
      <c r="A317" s="28"/>
      <c r="B317" s="59"/>
      <c r="C317" s="59"/>
      <c r="D317" s="19">
        <v>2024</v>
      </c>
      <c r="E317" s="20">
        <f t="shared" si="32"/>
        <v>40000</v>
      </c>
      <c r="F317" s="20">
        <v>0</v>
      </c>
      <c r="G317" s="20">
        <v>0</v>
      </c>
      <c r="H317" s="20">
        <v>0</v>
      </c>
      <c r="I317" s="20">
        <v>40000</v>
      </c>
      <c r="J317" s="49"/>
      <c r="K317" s="61"/>
      <c r="L317" s="61"/>
      <c r="M317" s="59"/>
    </row>
    <row r="318" spans="1:13" ht="18" customHeight="1" x14ac:dyDescent="0.2">
      <c r="A318" s="28"/>
      <c r="B318" s="59"/>
      <c r="C318" s="59"/>
      <c r="D318" s="19">
        <v>2025</v>
      </c>
      <c r="E318" s="7">
        <f t="shared" si="32"/>
        <v>40000</v>
      </c>
      <c r="F318" s="20">
        <v>0</v>
      </c>
      <c r="G318" s="20">
        <v>0</v>
      </c>
      <c r="H318" s="20">
        <v>0</v>
      </c>
      <c r="I318" s="20">
        <v>40000</v>
      </c>
      <c r="J318" s="49"/>
      <c r="K318" s="61"/>
      <c r="L318" s="61"/>
      <c r="M318" s="59"/>
    </row>
    <row r="319" spans="1:13" ht="79.5" customHeight="1" x14ac:dyDescent="0.2">
      <c r="A319" s="67" t="s">
        <v>222</v>
      </c>
      <c r="B319" s="63" t="s">
        <v>223</v>
      </c>
      <c r="C319" s="60">
        <v>2021</v>
      </c>
      <c r="D319" s="19" t="s">
        <v>8</v>
      </c>
      <c r="E319" s="20">
        <f>SUM(E320:E324)</f>
        <v>51379.9</v>
      </c>
      <c r="F319" s="20">
        <f>SUM(F320:F324)</f>
        <v>15028.5</v>
      </c>
      <c r="G319" s="20">
        <f>SUM(G320:G324)</f>
        <v>36351.4</v>
      </c>
      <c r="H319" s="20">
        <f>SUM(H320:H324)</f>
        <v>0</v>
      </c>
      <c r="I319" s="20">
        <f>SUM(I320:I324)</f>
        <v>0</v>
      </c>
      <c r="J319" s="58" t="s">
        <v>328</v>
      </c>
      <c r="K319" s="60" t="s">
        <v>144</v>
      </c>
      <c r="L319" s="60" t="s">
        <v>144</v>
      </c>
      <c r="M319" s="58" t="s">
        <v>210</v>
      </c>
    </row>
    <row r="320" spans="1:13" x14ac:dyDescent="0.2">
      <c r="A320" s="35"/>
      <c r="B320" s="59"/>
      <c r="C320" s="59"/>
      <c r="D320" s="19">
        <v>2021</v>
      </c>
      <c r="E320" s="20">
        <f>F320+G320+H320+I320</f>
        <v>51379.9</v>
      </c>
      <c r="F320" s="20">
        <v>15028.5</v>
      </c>
      <c r="G320" s="20">
        <v>36351.4</v>
      </c>
      <c r="H320" s="20">
        <v>0</v>
      </c>
      <c r="I320" s="20">
        <v>0</v>
      </c>
      <c r="J320" s="58"/>
      <c r="K320" s="61"/>
      <c r="L320" s="61"/>
      <c r="M320" s="59"/>
    </row>
    <row r="321" spans="1:13" x14ac:dyDescent="0.2">
      <c r="A321" s="35"/>
      <c r="B321" s="59"/>
      <c r="C321" s="59"/>
      <c r="D321" s="19">
        <v>2022</v>
      </c>
      <c r="E321" s="20">
        <f>F321+G321+H321+I321</f>
        <v>0</v>
      </c>
      <c r="F321" s="20">
        <v>0</v>
      </c>
      <c r="G321" s="20">
        <v>0</v>
      </c>
      <c r="H321" s="20">
        <v>0</v>
      </c>
      <c r="I321" s="20">
        <v>0</v>
      </c>
      <c r="J321" s="58"/>
      <c r="K321" s="61"/>
      <c r="L321" s="61"/>
      <c r="M321" s="59"/>
    </row>
    <row r="322" spans="1:13" x14ac:dyDescent="0.2">
      <c r="A322" s="35"/>
      <c r="B322" s="59"/>
      <c r="C322" s="59"/>
      <c r="D322" s="19">
        <v>2023</v>
      </c>
      <c r="E322" s="20">
        <f>F322+G322+H322+I322</f>
        <v>0</v>
      </c>
      <c r="F322" s="20">
        <v>0</v>
      </c>
      <c r="G322" s="20">
        <v>0</v>
      </c>
      <c r="H322" s="20">
        <v>0</v>
      </c>
      <c r="I322" s="20">
        <v>0</v>
      </c>
      <c r="J322" s="58"/>
      <c r="K322" s="61"/>
      <c r="L322" s="61"/>
      <c r="M322" s="59"/>
    </row>
    <row r="323" spans="1:13" ht="21" customHeight="1" x14ac:dyDescent="0.2">
      <c r="A323" s="35"/>
      <c r="B323" s="59"/>
      <c r="C323" s="59"/>
      <c r="D323" s="19">
        <v>2024</v>
      </c>
      <c r="E323" s="20">
        <f>F323+G323+H323+I323</f>
        <v>0</v>
      </c>
      <c r="F323" s="20">
        <v>0</v>
      </c>
      <c r="G323" s="20">
        <v>0</v>
      </c>
      <c r="H323" s="20">
        <v>0</v>
      </c>
      <c r="I323" s="20">
        <v>0</v>
      </c>
      <c r="J323" s="58"/>
      <c r="K323" s="61"/>
      <c r="L323" s="61"/>
      <c r="M323" s="59"/>
    </row>
    <row r="324" spans="1:13" ht="62.25" customHeight="1" x14ac:dyDescent="0.2">
      <c r="A324" s="35"/>
      <c r="B324" s="59"/>
      <c r="C324" s="59"/>
      <c r="D324" s="19">
        <v>2025</v>
      </c>
      <c r="E324" s="20">
        <f>F324+G324+H324+I324</f>
        <v>0</v>
      </c>
      <c r="F324" s="20">
        <v>0</v>
      </c>
      <c r="G324" s="20">
        <v>0</v>
      </c>
      <c r="H324" s="20">
        <v>0</v>
      </c>
      <c r="I324" s="20">
        <v>0</v>
      </c>
      <c r="J324" s="58"/>
      <c r="K324" s="61"/>
      <c r="L324" s="61"/>
      <c r="M324" s="59"/>
    </row>
    <row r="325" spans="1:13" ht="79.5" customHeight="1" x14ac:dyDescent="0.2">
      <c r="A325" s="27" t="s">
        <v>224</v>
      </c>
      <c r="B325" s="63" t="s">
        <v>225</v>
      </c>
      <c r="C325" s="60">
        <v>2021</v>
      </c>
      <c r="D325" s="19" t="s">
        <v>8</v>
      </c>
      <c r="E325" s="20">
        <f>SUM(E326:E330)</f>
        <v>19293.8</v>
      </c>
      <c r="F325" s="20">
        <f>SUM(F326:F330)</f>
        <v>19293.8</v>
      </c>
      <c r="G325" s="20">
        <f>SUM(G326:G330)</f>
        <v>0</v>
      </c>
      <c r="H325" s="20">
        <f>SUM(H326:H330)</f>
        <v>0</v>
      </c>
      <c r="I325" s="20">
        <f>SUM(I326:I330)</f>
        <v>0</v>
      </c>
      <c r="J325" s="58" t="s">
        <v>329</v>
      </c>
      <c r="K325" s="60" t="s">
        <v>144</v>
      </c>
      <c r="L325" s="60" t="s">
        <v>144</v>
      </c>
      <c r="M325" s="58" t="s">
        <v>226</v>
      </c>
    </row>
    <row r="326" spans="1:13" x14ac:dyDescent="0.2">
      <c r="A326" s="28"/>
      <c r="B326" s="59"/>
      <c r="C326" s="59"/>
      <c r="D326" s="19">
        <v>2021</v>
      </c>
      <c r="E326" s="20">
        <f>F326+G326+H326+I326</f>
        <v>19293.8</v>
      </c>
      <c r="F326" s="20">
        <v>19293.8</v>
      </c>
      <c r="G326" s="20">
        <v>0</v>
      </c>
      <c r="H326" s="20">
        <v>0</v>
      </c>
      <c r="I326" s="20">
        <v>0</v>
      </c>
      <c r="J326" s="58"/>
      <c r="K326" s="61"/>
      <c r="L326" s="61"/>
      <c r="M326" s="59"/>
    </row>
    <row r="327" spans="1:13" x14ac:dyDescent="0.2">
      <c r="A327" s="28"/>
      <c r="B327" s="59"/>
      <c r="C327" s="59"/>
      <c r="D327" s="19">
        <v>2022</v>
      </c>
      <c r="E327" s="20">
        <f>F327+G327+H327+I327</f>
        <v>0</v>
      </c>
      <c r="F327" s="20">
        <v>0</v>
      </c>
      <c r="G327" s="20">
        <v>0</v>
      </c>
      <c r="H327" s="20">
        <v>0</v>
      </c>
      <c r="I327" s="20">
        <v>0</v>
      </c>
      <c r="J327" s="58"/>
      <c r="K327" s="61"/>
      <c r="L327" s="61"/>
      <c r="M327" s="59"/>
    </row>
    <row r="328" spans="1:13" x14ac:dyDescent="0.2">
      <c r="A328" s="28"/>
      <c r="B328" s="59"/>
      <c r="C328" s="59"/>
      <c r="D328" s="19">
        <v>2023</v>
      </c>
      <c r="E328" s="20">
        <f>F328+G328+H328+I328</f>
        <v>0</v>
      </c>
      <c r="F328" s="20">
        <v>0</v>
      </c>
      <c r="G328" s="20">
        <v>0</v>
      </c>
      <c r="H328" s="20">
        <v>0</v>
      </c>
      <c r="I328" s="20">
        <v>0</v>
      </c>
      <c r="J328" s="58"/>
      <c r="K328" s="61"/>
      <c r="L328" s="61"/>
      <c r="M328" s="59"/>
    </row>
    <row r="329" spans="1:13" x14ac:dyDescent="0.2">
      <c r="A329" s="28"/>
      <c r="B329" s="59"/>
      <c r="C329" s="59"/>
      <c r="D329" s="19">
        <v>2024</v>
      </c>
      <c r="E329" s="20">
        <f>F329+G329+H329+I329</f>
        <v>0</v>
      </c>
      <c r="F329" s="20">
        <v>0</v>
      </c>
      <c r="G329" s="20">
        <v>0</v>
      </c>
      <c r="H329" s="20">
        <v>0</v>
      </c>
      <c r="I329" s="20">
        <v>0</v>
      </c>
      <c r="J329" s="58"/>
      <c r="K329" s="61"/>
      <c r="L329" s="61"/>
      <c r="M329" s="59"/>
    </row>
    <row r="330" spans="1:13" ht="17.25" customHeight="1" x14ac:dyDescent="0.2">
      <c r="A330" s="28"/>
      <c r="B330" s="59"/>
      <c r="C330" s="59"/>
      <c r="D330" s="19">
        <v>2025</v>
      </c>
      <c r="E330" s="20">
        <f>F330+G330+H330+I330</f>
        <v>0</v>
      </c>
      <c r="F330" s="20">
        <v>0</v>
      </c>
      <c r="G330" s="20">
        <v>0</v>
      </c>
      <c r="H330" s="20">
        <v>0</v>
      </c>
      <c r="I330" s="20">
        <v>0</v>
      </c>
      <c r="J330" s="58"/>
      <c r="K330" s="61"/>
      <c r="L330" s="61"/>
      <c r="M330" s="59"/>
    </row>
    <row r="331" spans="1:13" x14ac:dyDescent="0.2">
      <c r="A331" s="67" t="s">
        <v>227</v>
      </c>
      <c r="B331" s="52" t="s">
        <v>228</v>
      </c>
      <c r="C331" s="31" t="s">
        <v>229</v>
      </c>
      <c r="D331" s="16" t="s">
        <v>8</v>
      </c>
      <c r="E331" s="7">
        <f>SUM(E332:E336)</f>
        <v>498000</v>
      </c>
      <c r="F331" s="7">
        <f>SUM(F332:F336)</f>
        <v>0</v>
      </c>
      <c r="G331" s="7">
        <f>SUM(G332:G336)</f>
        <v>233000</v>
      </c>
      <c r="H331" s="7">
        <f>SUM(H332:H336)</f>
        <v>3000</v>
      </c>
      <c r="I331" s="7">
        <f>SUM(I332:I336)</f>
        <v>262000</v>
      </c>
      <c r="J331" s="49" t="s">
        <v>330</v>
      </c>
      <c r="K331" s="31" t="s">
        <v>169</v>
      </c>
      <c r="L331" s="31" t="s">
        <v>230</v>
      </c>
      <c r="M331" s="49" t="s">
        <v>231</v>
      </c>
    </row>
    <row r="332" spans="1:13" x14ac:dyDescent="0.2">
      <c r="A332" s="35"/>
      <c r="B332" s="30"/>
      <c r="C332" s="30"/>
      <c r="D332" s="16">
        <v>2021</v>
      </c>
      <c r="E332" s="7">
        <f t="shared" ref="E332:E348" si="33">SUM(F332:I332)</f>
        <v>0</v>
      </c>
      <c r="F332" s="7">
        <v>0</v>
      </c>
      <c r="G332" s="7">
        <v>0</v>
      </c>
      <c r="H332" s="7">
        <v>0</v>
      </c>
      <c r="I332" s="7">
        <v>0</v>
      </c>
      <c r="J332" s="49"/>
      <c r="K332" s="50"/>
      <c r="L332" s="50"/>
      <c r="M332" s="30"/>
    </row>
    <row r="333" spans="1:13" x14ac:dyDescent="0.2">
      <c r="A333" s="35"/>
      <c r="B333" s="30"/>
      <c r="C333" s="30"/>
      <c r="D333" s="16">
        <v>2022</v>
      </c>
      <c r="E333" s="7">
        <f t="shared" si="33"/>
        <v>50000</v>
      </c>
      <c r="F333" s="7">
        <v>0</v>
      </c>
      <c r="G333" s="7">
        <v>15000</v>
      </c>
      <c r="H333" s="7">
        <v>3000</v>
      </c>
      <c r="I333" s="7">
        <v>32000</v>
      </c>
      <c r="J333" s="49"/>
      <c r="K333" s="50"/>
      <c r="L333" s="50"/>
      <c r="M333" s="30"/>
    </row>
    <row r="334" spans="1:13" x14ac:dyDescent="0.2">
      <c r="A334" s="35"/>
      <c r="B334" s="30"/>
      <c r="C334" s="30"/>
      <c r="D334" s="16">
        <v>2023</v>
      </c>
      <c r="E334" s="7">
        <f t="shared" si="33"/>
        <v>372000</v>
      </c>
      <c r="F334" s="7">
        <v>0</v>
      </c>
      <c r="G334" s="7">
        <v>180000</v>
      </c>
      <c r="H334" s="7">
        <v>0</v>
      </c>
      <c r="I334" s="7">
        <v>192000</v>
      </c>
      <c r="J334" s="49"/>
      <c r="K334" s="50"/>
      <c r="L334" s="50"/>
      <c r="M334" s="30"/>
    </row>
    <row r="335" spans="1:13" x14ac:dyDescent="0.2">
      <c r="A335" s="35"/>
      <c r="B335" s="30"/>
      <c r="C335" s="30"/>
      <c r="D335" s="16">
        <v>2024</v>
      </c>
      <c r="E335" s="7">
        <f t="shared" si="33"/>
        <v>38000</v>
      </c>
      <c r="F335" s="7">
        <v>0</v>
      </c>
      <c r="G335" s="7">
        <v>19000</v>
      </c>
      <c r="H335" s="7">
        <v>0</v>
      </c>
      <c r="I335" s="7">
        <v>19000</v>
      </c>
      <c r="J335" s="49"/>
      <c r="K335" s="50"/>
      <c r="L335" s="50"/>
      <c r="M335" s="30"/>
    </row>
    <row r="336" spans="1:13" ht="171" customHeight="1" x14ac:dyDescent="0.2">
      <c r="A336" s="41"/>
      <c r="B336" s="30"/>
      <c r="C336" s="30"/>
      <c r="D336" s="16">
        <v>2025</v>
      </c>
      <c r="E336" s="7">
        <f t="shared" si="33"/>
        <v>38000</v>
      </c>
      <c r="F336" s="7">
        <v>0</v>
      </c>
      <c r="G336" s="7">
        <v>19000</v>
      </c>
      <c r="H336" s="7">
        <v>0</v>
      </c>
      <c r="I336" s="7">
        <v>19000</v>
      </c>
      <c r="J336" s="49"/>
      <c r="K336" s="50"/>
      <c r="L336" s="50"/>
      <c r="M336" s="30"/>
    </row>
    <row r="337" spans="1:13" x14ac:dyDescent="0.2">
      <c r="A337" s="48" t="s">
        <v>232</v>
      </c>
      <c r="B337" s="52" t="s">
        <v>233</v>
      </c>
      <c r="C337" s="31" t="s">
        <v>229</v>
      </c>
      <c r="D337" s="16" t="s">
        <v>8</v>
      </c>
      <c r="E337" s="7">
        <f>SUM(E338:E342)</f>
        <v>300000</v>
      </c>
      <c r="F337" s="7">
        <f>SUM(F338:F342)</f>
        <v>0</v>
      </c>
      <c r="G337" s="7">
        <f>SUM(G338:G342)</f>
        <v>220000</v>
      </c>
      <c r="H337" s="7">
        <f>SUM(H338:H342)</f>
        <v>1500</v>
      </c>
      <c r="I337" s="7">
        <f>SUM(I338:I342)</f>
        <v>78500</v>
      </c>
      <c r="J337" s="49" t="s">
        <v>331</v>
      </c>
      <c r="K337" s="31" t="s">
        <v>169</v>
      </c>
      <c r="L337" s="31" t="s">
        <v>230</v>
      </c>
      <c r="M337" s="49" t="s">
        <v>234</v>
      </c>
    </row>
    <row r="338" spans="1:13" x14ac:dyDescent="0.2">
      <c r="A338" s="35"/>
      <c r="B338" s="30"/>
      <c r="C338" s="30"/>
      <c r="D338" s="16">
        <v>2021</v>
      </c>
      <c r="E338" s="7">
        <f t="shared" si="33"/>
        <v>0</v>
      </c>
      <c r="F338" s="7">
        <v>0</v>
      </c>
      <c r="G338" s="7">
        <v>0</v>
      </c>
      <c r="H338" s="7">
        <v>0</v>
      </c>
      <c r="I338" s="7">
        <v>0</v>
      </c>
      <c r="J338" s="49"/>
      <c r="K338" s="50"/>
      <c r="L338" s="50"/>
      <c r="M338" s="30"/>
    </row>
    <row r="339" spans="1:13" x14ac:dyDescent="0.2">
      <c r="A339" s="35"/>
      <c r="B339" s="30"/>
      <c r="C339" s="30"/>
      <c r="D339" s="16">
        <v>2022</v>
      </c>
      <c r="E339" s="7">
        <f t="shared" si="33"/>
        <v>11000</v>
      </c>
      <c r="F339" s="7">
        <v>0</v>
      </c>
      <c r="G339" s="7">
        <v>0</v>
      </c>
      <c r="H339" s="7">
        <v>1500</v>
      </c>
      <c r="I339" s="7">
        <v>9500</v>
      </c>
      <c r="J339" s="49"/>
      <c r="K339" s="50"/>
      <c r="L339" s="50"/>
      <c r="M339" s="30"/>
    </row>
    <row r="340" spans="1:13" x14ac:dyDescent="0.2">
      <c r="A340" s="35"/>
      <c r="B340" s="30"/>
      <c r="C340" s="30"/>
      <c r="D340" s="16">
        <v>2023</v>
      </c>
      <c r="E340" s="7">
        <f t="shared" si="33"/>
        <v>110000</v>
      </c>
      <c r="F340" s="7">
        <v>0</v>
      </c>
      <c r="G340" s="7">
        <v>75000</v>
      </c>
      <c r="H340" s="7">
        <v>0</v>
      </c>
      <c r="I340" s="7">
        <v>35000</v>
      </c>
      <c r="J340" s="49"/>
      <c r="K340" s="50"/>
      <c r="L340" s="50"/>
      <c r="M340" s="30"/>
    </row>
    <row r="341" spans="1:13" x14ac:dyDescent="0.2">
      <c r="A341" s="35"/>
      <c r="B341" s="30"/>
      <c r="C341" s="30"/>
      <c r="D341" s="16">
        <v>2024</v>
      </c>
      <c r="E341" s="7">
        <f t="shared" si="33"/>
        <v>105000</v>
      </c>
      <c r="F341" s="7">
        <v>0</v>
      </c>
      <c r="G341" s="7">
        <v>75000</v>
      </c>
      <c r="H341" s="7">
        <v>0</v>
      </c>
      <c r="I341" s="7">
        <v>30000</v>
      </c>
      <c r="J341" s="49"/>
      <c r="K341" s="50"/>
      <c r="L341" s="50"/>
      <c r="M341" s="30"/>
    </row>
    <row r="342" spans="1:13" ht="164.25" customHeight="1" x14ac:dyDescent="0.2">
      <c r="A342" s="41"/>
      <c r="B342" s="30"/>
      <c r="C342" s="30"/>
      <c r="D342" s="16">
        <v>2025</v>
      </c>
      <c r="E342" s="7">
        <f t="shared" si="33"/>
        <v>74000</v>
      </c>
      <c r="F342" s="7">
        <v>0</v>
      </c>
      <c r="G342" s="7">
        <v>70000</v>
      </c>
      <c r="H342" s="7">
        <v>0</v>
      </c>
      <c r="I342" s="7">
        <v>4000</v>
      </c>
      <c r="J342" s="49"/>
      <c r="K342" s="50"/>
      <c r="L342" s="50"/>
      <c r="M342" s="30"/>
    </row>
    <row r="343" spans="1:13" x14ac:dyDescent="0.2">
      <c r="A343" s="48" t="s">
        <v>235</v>
      </c>
      <c r="B343" s="52" t="s">
        <v>236</v>
      </c>
      <c r="C343" s="31" t="s">
        <v>229</v>
      </c>
      <c r="D343" s="16" t="s">
        <v>8</v>
      </c>
      <c r="E343" s="7">
        <f>SUM(E344:E348)</f>
        <v>347000</v>
      </c>
      <c r="F343" s="7">
        <f>SUM(F344:F348)</f>
        <v>0</v>
      </c>
      <c r="G343" s="7">
        <f>SUM(G344:G348)</f>
        <v>220000</v>
      </c>
      <c r="H343" s="7">
        <f>SUM(H344:H348)</f>
        <v>2000</v>
      </c>
      <c r="I343" s="7">
        <f>SUM(I344:I348)</f>
        <v>125000</v>
      </c>
      <c r="J343" s="49" t="s">
        <v>332</v>
      </c>
      <c r="K343" s="31" t="s">
        <v>169</v>
      </c>
      <c r="L343" s="31" t="s">
        <v>230</v>
      </c>
      <c r="M343" s="49" t="s">
        <v>237</v>
      </c>
    </row>
    <row r="344" spans="1:13" x14ac:dyDescent="0.2">
      <c r="A344" s="35"/>
      <c r="B344" s="30"/>
      <c r="C344" s="30"/>
      <c r="D344" s="16">
        <v>2021</v>
      </c>
      <c r="E344" s="7">
        <f t="shared" si="33"/>
        <v>0</v>
      </c>
      <c r="F344" s="7">
        <v>0</v>
      </c>
      <c r="G344" s="7">
        <v>0</v>
      </c>
      <c r="H344" s="7">
        <v>0</v>
      </c>
      <c r="I344" s="7">
        <v>0</v>
      </c>
      <c r="J344" s="49"/>
      <c r="K344" s="50"/>
      <c r="L344" s="50"/>
      <c r="M344" s="30"/>
    </row>
    <row r="345" spans="1:13" x14ac:dyDescent="0.2">
      <c r="A345" s="35"/>
      <c r="B345" s="30"/>
      <c r="C345" s="30"/>
      <c r="D345" s="16">
        <v>2022</v>
      </c>
      <c r="E345" s="7">
        <f>SUM(F345:I345)</f>
        <v>7000</v>
      </c>
      <c r="F345" s="7">
        <v>0</v>
      </c>
      <c r="G345" s="7">
        <v>0</v>
      </c>
      <c r="H345" s="7">
        <v>2000</v>
      </c>
      <c r="I345" s="7">
        <v>5000</v>
      </c>
      <c r="J345" s="49"/>
      <c r="K345" s="50"/>
      <c r="L345" s="50"/>
      <c r="M345" s="30"/>
    </row>
    <row r="346" spans="1:13" x14ac:dyDescent="0.2">
      <c r="A346" s="35"/>
      <c r="B346" s="30"/>
      <c r="C346" s="30"/>
      <c r="D346" s="16">
        <v>2023</v>
      </c>
      <c r="E346" s="7">
        <f t="shared" si="33"/>
        <v>110000</v>
      </c>
      <c r="F346" s="7">
        <v>0</v>
      </c>
      <c r="G346" s="7">
        <v>70000</v>
      </c>
      <c r="H346" s="7">
        <v>0</v>
      </c>
      <c r="I346" s="7">
        <v>40000</v>
      </c>
      <c r="J346" s="49"/>
      <c r="K346" s="50"/>
      <c r="L346" s="50"/>
      <c r="M346" s="30"/>
    </row>
    <row r="347" spans="1:13" x14ac:dyDescent="0.2">
      <c r="A347" s="35"/>
      <c r="B347" s="30"/>
      <c r="C347" s="30"/>
      <c r="D347" s="16">
        <v>2024</v>
      </c>
      <c r="E347" s="7">
        <f t="shared" si="33"/>
        <v>110000</v>
      </c>
      <c r="F347" s="7">
        <v>0</v>
      </c>
      <c r="G347" s="7">
        <v>70000</v>
      </c>
      <c r="H347" s="7">
        <v>0</v>
      </c>
      <c r="I347" s="7">
        <v>40000</v>
      </c>
      <c r="J347" s="49"/>
      <c r="K347" s="50"/>
      <c r="L347" s="50"/>
      <c r="M347" s="30"/>
    </row>
    <row r="348" spans="1:13" ht="109.5" customHeight="1" x14ac:dyDescent="0.2">
      <c r="A348" s="41"/>
      <c r="B348" s="30"/>
      <c r="C348" s="30"/>
      <c r="D348" s="16">
        <v>2025</v>
      </c>
      <c r="E348" s="7">
        <f t="shared" si="33"/>
        <v>120000</v>
      </c>
      <c r="F348" s="7">
        <v>0</v>
      </c>
      <c r="G348" s="7">
        <v>80000</v>
      </c>
      <c r="H348" s="7">
        <v>0</v>
      </c>
      <c r="I348" s="7">
        <v>40000</v>
      </c>
      <c r="J348" s="49"/>
      <c r="K348" s="50"/>
      <c r="L348" s="50"/>
      <c r="M348" s="30"/>
    </row>
    <row r="349" spans="1:13" x14ac:dyDescent="0.2">
      <c r="A349" s="8" t="s">
        <v>238</v>
      </c>
      <c r="B349" s="51" t="s">
        <v>239</v>
      </c>
      <c r="C349" s="30"/>
      <c r="D349" s="30"/>
      <c r="E349" s="30"/>
      <c r="F349" s="30"/>
      <c r="G349" s="30"/>
      <c r="H349" s="30"/>
      <c r="I349" s="30"/>
      <c r="J349" s="30"/>
      <c r="K349" s="30"/>
      <c r="L349" s="30"/>
      <c r="M349" s="30"/>
    </row>
    <row r="350" spans="1:13" ht="14.25" customHeight="1" x14ac:dyDescent="0.2">
      <c r="A350" s="48" t="s">
        <v>240</v>
      </c>
      <c r="B350" s="49" t="s">
        <v>241</v>
      </c>
      <c r="C350" s="31" t="s">
        <v>23</v>
      </c>
      <c r="D350" s="16" t="s">
        <v>8</v>
      </c>
      <c r="E350" s="7">
        <f>SUM(E351:E355)</f>
        <v>35000</v>
      </c>
      <c r="F350" s="7">
        <f>SUM(F351:F355)</f>
        <v>0</v>
      </c>
      <c r="G350" s="7">
        <f>SUM(G351:G355)</f>
        <v>0</v>
      </c>
      <c r="H350" s="7">
        <f>SUM(H351:H355)</f>
        <v>0</v>
      </c>
      <c r="I350" s="7">
        <f>SUM(I351:I355)</f>
        <v>35000</v>
      </c>
      <c r="J350" s="49" t="s">
        <v>333</v>
      </c>
      <c r="K350" s="31" t="s">
        <v>64</v>
      </c>
      <c r="L350" s="31" t="s">
        <v>72</v>
      </c>
      <c r="M350" s="49" t="s">
        <v>242</v>
      </c>
    </row>
    <row r="351" spans="1:13" x14ac:dyDescent="0.2">
      <c r="A351" s="35"/>
      <c r="B351" s="30"/>
      <c r="C351" s="30"/>
      <c r="D351" s="16">
        <v>2021</v>
      </c>
      <c r="E351" s="7">
        <f>SUM(F351:I351)</f>
        <v>35000</v>
      </c>
      <c r="F351" s="7">
        <v>0</v>
      </c>
      <c r="G351" s="7">
        <v>0</v>
      </c>
      <c r="H351" s="7">
        <v>0</v>
      </c>
      <c r="I351" s="7">
        <v>35000</v>
      </c>
      <c r="J351" s="49"/>
      <c r="K351" s="50"/>
      <c r="L351" s="50"/>
      <c r="M351" s="30"/>
    </row>
    <row r="352" spans="1:13" x14ac:dyDescent="0.2">
      <c r="A352" s="35"/>
      <c r="B352" s="30"/>
      <c r="C352" s="30"/>
      <c r="D352" s="16">
        <v>2022</v>
      </c>
      <c r="E352" s="7">
        <f>SUM(F352:I352)</f>
        <v>0</v>
      </c>
      <c r="F352" s="7">
        <v>0</v>
      </c>
      <c r="G352" s="7">
        <v>0</v>
      </c>
      <c r="H352" s="7">
        <v>0</v>
      </c>
      <c r="I352" s="7">
        <v>0</v>
      </c>
      <c r="J352" s="49"/>
      <c r="K352" s="50"/>
      <c r="L352" s="50"/>
      <c r="M352" s="30"/>
    </row>
    <row r="353" spans="1:13" x14ac:dyDescent="0.2">
      <c r="A353" s="35"/>
      <c r="B353" s="30"/>
      <c r="C353" s="30"/>
      <c r="D353" s="16">
        <v>2023</v>
      </c>
      <c r="E353" s="7">
        <f>SUM(F353:I353)</f>
        <v>0</v>
      </c>
      <c r="F353" s="7">
        <v>0</v>
      </c>
      <c r="G353" s="7">
        <v>0</v>
      </c>
      <c r="H353" s="7">
        <v>0</v>
      </c>
      <c r="I353" s="7">
        <v>0</v>
      </c>
      <c r="J353" s="49"/>
      <c r="K353" s="50"/>
      <c r="L353" s="50"/>
      <c r="M353" s="30"/>
    </row>
    <row r="354" spans="1:13" x14ac:dyDescent="0.2">
      <c r="A354" s="35"/>
      <c r="B354" s="30"/>
      <c r="C354" s="30"/>
      <c r="D354" s="16">
        <v>2024</v>
      </c>
      <c r="E354" s="7">
        <f>SUM(F354:I354)</f>
        <v>0</v>
      </c>
      <c r="F354" s="7">
        <v>0</v>
      </c>
      <c r="G354" s="7">
        <v>0</v>
      </c>
      <c r="H354" s="7">
        <v>0</v>
      </c>
      <c r="I354" s="7">
        <v>0</v>
      </c>
      <c r="J354" s="49"/>
      <c r="K354" s="50"/>
      <c r="L354" s="50"/>
      <c r="M354" s="30"/>
    </row>
    <row r="355" spans="1:13" ht="39.75" customHeight="1" x14ac:dyDescent="0.2">
      <c r="A355" s="41"/>
      <c r="B355" s="30"/>
      <c r="C355" s="30"/>
      <c r="D355" s="16">
        <v>2025</v>
      </c>
      <c r="E355" s="7">
        <f>SUM(F355:I355)</f>
        <v>0</v>
      </c>
      <c r="F355" s="7">
        <v>0</v>
      </c>
      <c r="G355" s="7">
        <v>0</v>
      </c>
      <c r="H355" s="7">
        <v>0</v>
      </c>
      <c r="I355" s="7">
        <v>0</v>
      </c>
      <c r="J355" s="49"/>
      <c r="K355" s="50"/>
      <c r="L355" s="50"/>
      <c r="M355" s="30"/>
    </row>
    <row r="356" spans="1:13" ht="70.5" customHeight="1" x14ac:dyDescent="0.2">
      <c r="A356" s="48" t="s">
        <v>243</v>
      </c>
      <c r="B356" s="52" t="s">
        <v>244</v>
      </c>
      <c r="C356" s="31">
        <v>2021</v>
      </c>
      <c r="D356" s="16" t="s">
        <v>8</v>
      </c>
      <c r="E356" s="7">
        <f>SUM(E357:E361)</f>
        <v>10505.499999999998</v>
      </c>
      <c r="F356" s="7">
        <f>SUM(F357:F361)</f>
        <v>598.79999999999995</v>
      </c>
      <c r="G356" s="7">
        <f>SUM(G357:G361)</f>
        <v>9381.4</v>
      </c>
      <c r="H356" s="7">
        <f>SUM(H357:H361)</f>
        <v>525.29999999999995</v>
      </c>
      <c r="I356" s="7">
        <f>SUM(I357:I361)</f>
        <v>0</v>
      </c>
      <c r="J356" s="49" t="s">
        <v>334</v>
      </c>
      <c r="K356" s="31" t="s">
        <v>245</v>
      </c>
      <c r="L356" s="31" t="s">
        <v>246</v>
      </c>
      <c r="M356" s="49" t="s">
        <v>247</v>
      </c>
    </row>
    <row r="357" spans="1:13" x14ac:dyDescent="0.2">
      <c r="A357" s="35"/>
      <c r="B357" s="30"/>
      <c r="C357" s="30"/>
      <c r="D357" s="16">
        <v>2021</v>
      </c>
      <c r="E357" s="7">
        <f>F357+G357+H357+I357</f>
        <v>10505.499999999998</v>
      </c>
      <c r="F357" s="7">
        <v>598.79999999999995</v>
      </c>
      <c r="G357" s="7">
        <v>9381.4</v>
      </c>
      <c r="H357" s="7">
        <v>525.29999999999995</v>
      </c>
      <c r="I357" s="7">
        <v>0</v>
      </c>
      <c r="J357" s="49"/>
      <c r="K357" s="50"/>
      <c r="L357" s="50"/>
      <c r="M357" s="30"/>
    </row>
    <row r="358" spans="1:13" x14ac:dyDescent="0.2">
      <c r="A358" s="35"/>
      <c r="B358" s="30"/>
      <c r="C358" s="30"/>
      <c r="D358" s="16">
        <v>2022</v>
      </c>
      <c r="E358" s="7">
        <f>F358+G358+H358+I358</f>
        <v>0</v>
      </c>
      <c r="F358" s="7">
        <v>0</v>
      </c>
      <c r="G358" s="7">
        <v>0</v>
      </c>
      <c r="H358" s="7">
        <v>0</v>
      </c>
      <c r="I358" s="7">
        <v>0</v>
      </c>
      <c r="J358" s="49"/>
      <c r="K358" s="50"/>
      <c r="L358" s="50"/>
      <c r="M358" s="30"/>
    </row>
    <row r="359" spans="1:13" x14ac:dyDescent="0.2">
      <c r="A359" s="35"/>
      <c r="B359" s="30"/>
      <c r="C359" s="30"/>
      <c r="D359" s="16">
        <v>2023</v>
      </c>
      <c r="E359" s="7">
        <f>F359+G359+H359+I359</f>
        <v>0</v>
      </c>
      <c r="F359" s="7">
        <v>0</v>
      </c>
      <c r="G359" s="7">
        <v>0</v>
      </c>
      <c r="H359" s="7">
        <v>0</v>
      </c>
      <c r="I359" s="7">
        <v>0</v>
      </c>
      <c r="J359" s="49"/>
      <c r="K359" s="50"/>
      <c r="L359" s="50"/>
      <c r="M359" s="30"/>
    </row>
    <row r="360" spans="1:13" x14ac:dyDescent="0.2">
      <c r="A360" s="35"/>
      <c r="B360" s="30"/>
      <c r="C360" s="30"/>
      <c r="D360" s="16">
        <v>2024</v>
      </c>
      <c r="E360" s="7">
        <f>F360+G360+H360+I360</f>
        <v>0</v>
      </c>
      <c r="F360" s="7">
        <v>0</v>
      </c>
      <c r="G360" s="7">
        <v>0</v>
      </c>
      <c r="H360" s="7">
        <v>0</v>
      </c>
      <c r="I360" s="7">
        <v>0</v>
      </c>
      <c r="J360" s="49"/>
      <c r="K360" s="50"/>
      <c r="L360" s="50"/>
      <c r="M360" s="30"/>
    </row>
    <row r="361" spans="1:13" ht="32.25" customHeight="1" x14ac:dyDescent="0.2">
      <c r="A361" s="41"/>
      <c r="B361" s="30"/>
      <c r="C361" s="30"/>
      <c r="D361" s="16">
        <v>2025</v>
      </c>
      <c r="E361" s="7">
        <f>F361+G361+H361+I361</f>
        <v>0</v>
      </c>
      <c r="F361" s="7">
        <v>0</v>
      </c>
      <c r="G361" s="7">
        <v>0</v>
      </c>
      <c r="H361" s="7">
        <v>0</v>
      </c>
      <c r="I361" s="7">
        <v>0</v>
      </c>
      <c r="J361" s="49"/>
      <c r="K361" s="50"/>
      <c r="L361" s="50"/>
      <c r="M361" s="30"/>
    </row>
    <row r="362" spans="1:13" ht="135.75" customHeight="1" x14ac:dyDescent="0.2">
      <c r="A362" s="48" t="s">
        <v>248</v>
      </c>
      <c r="B362" s="52" t="s">
        <v>249</v>
      </c>
      <c r="C362" s="31" t="s">
        <v>95</v>
      </c>
      <c r="D362" s="16" t="s">
        <v>8</v>
      </c>
      <c r="E362" s="7">
        <f>SUM(E363:E367)</f>
        <v>27291.88</v>
      </c>
      <c r="F362" s="7">
        <f>SUM(F363:F367)</f>
        <v>24494.080000000002</v>
      </c>
      <c r="G362" s="7">
        <f>SUM(G363:G367)</f>
        <v>0</v>
      </c>
      <c r="H362" s="7">
        <f>SUM(H363:H367)</f>
        <v>2797.8</v>
      </c>
      <c r="I362" s="7">
        <f>SUM(I363:I367)</f>
        <v>0</v>
      </c>
      <c r="J362" s="49" t="s">
        <v>335</v>
      </c>
      <c r="K362" s="31" t="s">
        <v>169</v>
      </c>
      <c r="L362" s="31" t="s">
        <v>246</v>
      </c>
      <c r="M362" s="49" t="s">
        <v>250</v>
      </c>
    </row>
    <row r="363" spans="1:13" x14ac:dyDescent="0.2">
      <c r="A363" s="35"/>
      <c r="B363" s="30"/>
      <c r="C363" s="30"/>
      <c r="D363" s="16">
        <v>2021</v>
      </c>
      <c r="E363" s="7">
        <f>SUM(F363:I363)</f>
        <v>0</v>
      </c>
      <c r="F363" s="7">
        <v>0</v>
      </c>
      <c r="G363" s="7">
        <v>0</v>
      </c>
      <c r="H363" s="7">
        <v>0</v>
      </c>
      <c r="I363" s="7">
        <v>0</v>
      </c>
      <c r="J363" s="49"/>
      <c r="K363" s="50"/>
      <c r="L363" s="50"/>
      <c r="M363" s="30"/>
    </row>
    <row r="364" spans="1:13" x14ac:dyDescent="0.2">
      <c r="A364" s="35"/>
      <c r="B364" s="30"/>
      <c r="C364" s="30"/>
      <c r="D364" s="16">
        <v>2022</v>
      </c>
      <c r="E364" s="7">
        <f>SUM(F364:I364)</f>
        <v>27291.88</v>
      </c>
      <c r="F364" s="7">
        <v>24494.080000000002</v>
      </c>
      <c r="G364" s="7"/>
      <c r="H364" s="7">
        <v>2797.8</v>
      </c>
      <c r="I364" s="7"/>
      <c r="J364" s="49"/>
      <c r="K364" s="50"/>
      <c r="L364" s="50"/>
      <c r="M364" s="30"/>
    </row>
    <row r="365" spans="1:13" ht="18.75" customHeight="1" x14ac:dyDescent="0.2">
      <c r="A365" s="35"/>
      <c r="B365" s="30"/>
      <c r="C365" s="30"/>
      <c r="D365" s="16">
        <v>2023</v>
      </c>
      <c r="E365" s="7">
        <f>SUM(F365:I365)</f>
        <v>0</v>
      </c>
      <c r="F365" s="7">
        <v>0</v>
      </c>
      <c r="G365" s="7">
        <v>0</v>
      </c>
      <c r="H365" s="7">
        <v>0</v>
      </c>
      <c r="I365" s="7">
        <v>0</v>
      </c>
      <c r="J365" s="49"/>
      <c r="K365" s="50"/>
      <c r="L365" s="50"/>
      <c r="M365" s="30"/>
    </row>
    <row r="366" spans="1:13" hidden="1" x14ac:dyDescent="0.2">
      <c r="A366" s="35"/>
      <c r="B366" s="30"/>
      <c r="C366" s="30"/>
      <c r="D366" s="16">
        <v>2024</v>
      </c>
      <c r="E366" s="7">
        <f>SUM(F366:I366)</f>
        <v>0</v>
      </c>
      <c r="F366" s="7">
        <v>0</v>
      </c>
      <c r="G366" s="7">
        <v>0</v>
      </c>
      <c r="H366" s="7">
        <v>0</v>
      </c>
      <c r="I366" s="7">
        <v>0</v>
      </c>
      <c r="J366" s="49"/>
      <c r="K366" s="50"/>
      <c r="L366" s="50"/>
      <c r="M366" s="30"/>
    </row>
    <row r="367" spans="1:13" ht="17.25" customHeight="1" x14ac:dyDescent="0.2">
      <c r="A367" s="41"/>
      <c r="B367" s="30"/>
      <c r="C367" s="30"/>
      <c r="D367" s="16">
        <v>2025</v>
      </c>
      <c r="E367" s="7">
        <f>SUM(F367:I367)</f>
        <v>0</v>
      </c>
      <c r="F367" s="7">
        <v>0</v>
      </c>
      <c r="G367" s="7">
        <v>0</v>
      </c>
      <c r="H367" s="7">
        <v>0</v>
      </c>
      <c r="I367" s="7">
        <v>0</v>
      </c>
      <c r="J367" s="49"/>
      <c r="K367" s="50"/>
      <c r="L367" s="50"/>
      <c r="M367" s="30"/>
    </row>
    <row r="368" spans="1:13" ht="36.75" customHeight="1" x14ac:dyDescent="0.2">
      <c r="A368" s="48" t="s">
        <v>251</v>
      </c>
      <c r="B368" s="52" t="s">
        <v>252</v>
      </c>
      <c r="C368" s="31"/>
      <c r="D368" s="16" t="s">
        <v>8</v>
      </c>
      <c r="E368" s="7">
        <f>E369+E370+E371+E372+E373</f>
        <v>50000</v>
      </c>
      <c r="F368" s="7">
        <f>F369+F370+F371+F372+F373</f>
        <v>30000</v>
      </c>
      <c r="G368" s="7">
        <f t="shared" ref="G368:I368" si="34">G369+G370+G371+G372+G373</f>
        <v>0</v>
      </c>
      <c r="H368" s="7">
        <f t="shared" si="34"/>
        <v>2000</v>
      </c>
      <c r="I368" s="7">
        <f t="shared" si="34"/>
        <v>18000</v>
      </c>
      <c r="J368" s="49" t="s">
        <v>336</v>
      </c>
      <c r="K368" s="31" t="s">
        <v>169</v>
      </c>
      <c r="L368" s="31" t="s">
        <v>246</v>
      </c>
      <c r="M368" s="49" t="s">
        <v>253</v>
      </c>
    </row>
    <row r="369" spans="1:13" x14ac:dyDescent="0.2">
      <c r="A369" s="35"/>
      <c r="B369" s="30"/>
      <c r="C369" s="30"/>
      <c r="D369" s="16">
        <v>2021</v>
      </c>
      <c r="E369" s="7">
        <f>F369+G369+H369+I369</f>
        <v>0</v>
      </c>
      <c r="F369" s="7">
        <v>0</v>
      </c>
      <c r="G369" s="7">
        <v>0</v>
      </c>
      <c r="H369" s="7">
        <v>0</v>
      </c>
      <c r="I369" s="7">
        <v>0</v>
      </c>
      <c r="J369" s="49"/>
      <c r="K369" s="50"/>
      <c r="L369" s="50"/>
      <c r="M369" s="30"/>
    </row>
    <row r="370" spans="1:13" x14ac:dyDescent="0.2">
      <c r="A370" s="35"/>
      <c r="B370" s="30"/>
      <c r="C370" s="30"/>
      <c r="D370" s="16">
        <v>2022</v>
      </c>
      <c r="E370" s="7">
        <f t="shared" ref="E370:E373" si="35">F370+G370+H370+I370</f>
        <v>3000</v>
      </c>
      <c r="F370" s="7">
        <v>0</v>
      </c>
      <c r="G370" s="7">
        <v>0</v>
      </c>
      <c r="H370" s="7">
        <v>0</v>
      </c>
      <c r="I370" s="7">
        <v>3000</v>
      </c>
      <c r="J370" s="49"/>
      <c r="K370" s="50"/>
      <c r="L370" s="50"/>
      <c r="M370" s="30"/>
    </row>
    <row r="371" spans="1:13" x14ac:dyDescent="0.2">
      <c r="A371" s="35"/>
      <c r="B371" s="30"/>
      <c r="C371" s="30"/>
      <c r="D371" s="16">
        <v>2023</v>
      </c>
      <c r="E371" s="7">
        <f t="shared" si="35"/>
        <v>31000</v>
      </c>
      <c r="F371" s="7">
        <v>15000</v>
      </c>
      <c r="G371" s="7">
        <v>0</v>
      </c>
      <c r="H371" s="7">
        <v>1000</v>
      </c>
      <c r="I371" s="7">
        <v>15000</v>
      </c>
      <c r="J371" s="49"/>
      <c r="K371" s="50"/>
      <c r="L371" s="50"/>
      <c r="M371" s="30"/>
    </row>
    <row r="372" spans="1:13" x14ac:dyDescent="0.2">
      <c r="A372" s="35"/>
      <c r="B372" s="30"/>
      <c r="C372" s="30"/>
      <c r="D372" s="16">
        <v>2024</v>
      </c>
      <c r="E372" s="7">
        <f t="shared" si="35"/>
        <v>16000</v>
      </c>
      <c r="F372" s="7">
        <v>15000</v>
      </c>
      <c r="G372" s="7">
        <v>0</v>
      </c>
      <c r="H372" s="7">
        <v>1000</v>
      </c>
      <c r="I372" s="7">
        <v>0</v>
      </c>
      <c r="J372" s="49"/>
      <c r="K372" s="50"/>
      <c r="L372" s="50"/>
      <c r="M372" s="30"/>
    </row>
    <row r="373" spans="1:13" ht="57.75" customHeight="1" x14ac:dyDescent="0.2">
      <c r="A373" s="41"/>
      <c r="B373" s="30"/>
      <c r="C373" s="30"/>
      <c r="D373" s="16">
        <v>2025</v>
      </c>
      <c r="E373" s="7">
        <f t="shared" si="35"/>
        <v>0</v>
      </c>
      <c r="F373" s="7">
        <v>0</v>
      </c>
      <c r="G373" s="7">
        <v>0</v>
      </c>
      <c r="H373" s="7">
        <v>0</v>
      </c>
      <c r="I373" s="7">
        <v>0</v>
      </c>
      <c r="J373" s="49"/>
      <c r="K373" s="50"/>
      <c r="L373" s="50"/>
      <c r="M373" s="30"/>
    </row>
    <row r="374" spans="1:13" ht="66" customHeight="1" x14ac:dyDescent="0.2">
      <c r="A374" s="48" t="s">
        <v>254</v>
      </c>
      <c r="B374" s="49" t="s">
        <v>255</v>
      </c>
      <c r="C374" s="31">
        <v>2021</v>
      </c>
      <c r="D374" s="16" t="s">
        <v>8</v>
      </c>
      <c r="E374" s="7">
        <f>SUM(E375:E379)</f>
        <v>101000</v>
      </c>
      <c r="F374" s="7">
        <f>SUM(F375:F379)</f>
        <v>43500</v>
      </c>
      <c r="G374" s="7">
        <f>SUM(G375:G379)</f>
        <v>45000</v>
      </c>
      <c r="H374" s="7">
        <f>SUM(H375:H379)</f>
        <v>1500</v>
      </c>
      <c r="I374" s="7">
        <f>SUM(I375:I379)</f>
        <v>11000</v>
      </c>
      <c r="J374" s="49" t="s">
        <v>337</v>
      </c>
      <c r="K374" s="31" t="s">
        <v>245</v>
      </c>
      <c r="L374" s="31" t="s">
        <v>246</v>
      </c>
      <c r="M374" s="49" t="s">
        <v>256</v>
      </c>
    </row>
    <row r="375" spans="1:13" x14ac:dyDescent="0.2">
      <c r="A375" s="35"/>
      <c r="B375" s="30"/>
      <c r="C375" s="30"/>
      <c r="D375" s="16">
        <v>2021</v>
      </c>
      <c r="E375" s="7">
        <f t="shared" ref="E375:E385" si="36">SUM(F375:I375)</f>
        <v>101000</v>
      </c>
      <c r="F375" s="7">
        <v>43500</v>
      </c>
      <c r="G375" s="7">
        <v>45000</v>
      </c>
      <c r="H375" s="7">
        <v>1500</v>
      </c>
      <c r="I375" s="7">
        <v>11000</v>
      </c>
      <c r="J375" s="49"/>
      <c r="K375" s="50"/>
      <c r="L375" s="50"/>
      <c r="M375" s="30"/>
    </row>
    <row r="376" spans="1:13" x14ac:dyDescent="0.2">
      <c r="A376" s="35"/>
      <c r="B376" s="30"/>
      <c r="C376" s="30"/>
      <c r="D376" s="16">
        <v>2022</v>
      </c>
      <c r="E376" s="7">
        <f t="shared" si="36"/>
        <v>0</v>
      </c>
      <c r="F376" s="7">
        <v>0</v>
      </c>
      <c r="G376" s="7">
        <v>0</v>
      </c>
      <c r="H376" s="7">
        <v>0</v>
      </c>
      <c r="I376" s="7">
        <v>0</v>
      </c>
      <c r="J376" s="49"/>
      <c r="K376" s="50"/>
      <c r="L376" s="50"/>
      <c r="M376" s="30"/>
    </row>
    <row r="377" spans="1:13" x14ac:dyDescent="0.2">
      <c r="A377" s="35"/>
      <c r="B377" s="30"/>
      <c r="C377" s="30"/>
      <c r="D377" s="16">
        <v>2023</v>
      </c>
      <c r="E377" s="7">
        <f t="shared" si="36"/>
        <v>0</v>
      </c>
      <c r="F377" s="7">
        <v>0</v>
      </c>
      <c r="G377" s="7">
        <v>0</v>
      </c>
      <c r="H377" s="7">
        <v>0</v>
      </c>
      <c r="I377" s="7">
        <v>0</v>
      </c>
      <c r="J377" s="49"/>
      <c r="K377" s="50"/>
      <c r="L377" s="50"/>
      <c r="M377" s="30"/>
    </row>
    <row r="378" spans="1:13" x14ac:dyDescent="0.2">
      <c r="A378" s="35"/>
      <c r="B378" s="30"/>
      <c r="C378" s="30"/>
      <c r="D378" s="16">
        <v>2024</v>
      </c>
      <c r="E378" s="7">
        <f t="shared" si="36"/>
        <v>0</v>
      </c>
      <c r="F378" s="7">
        <v>0</v>
      </c>
      <c r="G378" s="7">
        <v>0</v>
      </c>
      <c r="H378" s="7">
        <v>0</v>
      </c>
      <c r="I378" s="7">
        <v>0</v>
      </c>
      <c r="J378" s="49"/>
      <c r="K378" s="50"/>
      <c r="L378" s="50"/>
      <c r="M378" s="30"/>
    </row>
    <row r="379" spans="1:13" ht="67.5" customHeight="1" x14ac:dyDescent="0.2">
      <c r="A379" s="41"/>
      <c r="B379" s="30"/>
      <c r="C379" s="30"/>
      <c r="D379" s="16">
        <v>2025</v>
      </c>
      <c r="E379" s="7">
        <f t="shared" si="36"/>
        <v>0</v>
      </c>
      <c r="F379" s="7">
        <v>0</v>
      </c>
      <c r="G379" s="7">
        <v>0</v>
      </c>
      <c r="H379" s="7">
        <v>0</v>
      </c>
      <c r="I379" s="7">
        <v>0</v>
      </c>
      <c r="J379" s="49"/>
      <c r="K379" s="50"/>
      <c r="L379" s="50"/>
      <c r="M379" s="30"/>
    </row>
    <row r="380" spans="1:13" ht="45" customHeight="1" x14ac:dyDescent="0.2">
      <c r="A380" s="48" t="s">
        <v>257</v>
      </c>
      <c r="B380" s="52" t="s">
        <v>258</v>
      </c>
      <c r="C380" s="31" t="s">
        <v>218</v>
      </c>
      <c r="D380" s="16" t="s">
        <v>8</v>
      </c>
      <c r="E380" s="7">
        <f>SUM(E381:E385)</f>
        <v>50000</v>
      </c>
      <c r="F380" s="7">
        <f>SUM(F381:F385)</f>
        <v>33000</v>
      </c>
      <c r="G380" s="7">
        <f>SUM(G381:G385)</f>
        <v>0</v>
      </c>
      <c r="H380" s="7">
        <f>SUM(H381:H385)</f>
        <v>2000</v>
      </c>
      <c r="I380" s="7">
        <f>SUM(I381:I385)</f>
        <v>15000</v>
      </c>
      <c r="J380" s="49" t="s">
        <v>338</v>
      </c>
      <c r="K380" s="31" t="s">
        <v>169</v>
      </c>
      <c r="L380" s="31" t="s">
        <v>246</v>
      </c>
      <c r="M380" s="49" t="s">
        <v>259</v>
      </c>
    </row>
    <row r="381" spans="1:13" x14ac:dyDescent="0.2">
      <c r="A381" s="35"/>
      <c r="B381" s="30"/>
      <c r="C381" s="30"/>
      <c r="D381" s="16">
        <v>2021</v>
      </c>
      <c r="E381" s="7">
        <f t="shared" si="36"/>
        <v>0</v>
      </c>
      <c r="F381" s="7">
        <v>0</v>
      </c>
      <c r="G381" s="7">
        <v>0</v>
      </c>
      <c r="H381" s="7">
        <v>0</v>
      </c>
      <c r="I381" s="7">
        <v>0</v>
      </c>
      <c r="J381" s="49"/>
      <c r="K381" s="50"/>
      <c r="L381" s="50"/>
      <c r="M381" s="30"/>
    </row>
    <row r="382" spans="1:13" x14ac:dyDescent="0.2">
      <c r="A382" s="35"/>
      <c r="B382" s="30"/>
      <c r="C382" s="30"/>
      <c r="D382" s="16">
        <v>2022</v>
      </c>
      <c r="E382" s="7">
        <f t="shared" si="36"/>
        <v>3000</v>
      </c>
      <c r="F382" s="7">
        <v>0</v>
      </c>
      <c r="G382" s="7">
        <v>0</v>
      </c>
      <c r="H382" s="7">
        <v>0</v>
      </c>
      <c r="I382" s="7">
        <v>3000</v>
      </c>
      <c r="J382" s="49"/>
      <c r="K382" s="50"/>
      <c r="L382" s="50"/>
      <c r="M382" s="30"/>
    </row>
    <row r="383" spans="1:13" x14ac:dyDescent="0.2">
      <c r="A383" s="35"/>
      <c r="B383" s="30"/>
      <c r="C383" s="30"/>
      <c r="D383" s="16">
        <v>2023</v>
      </c>
      <c r="E383" s="7">
        <f t="shared" si="36"/>
        <v>0</v>
      </c>
      <c r="F383" s="7">
        <v>0</v>
      </c>
      <c r="G383" s="7">
        <v>0</v>
      </c>
      <c r="H383" s="7">
        <v>0</v>
      </c>
      <c r="I383" s="7">
        <v>0</v>
      </c>
      <c r="J383" s="49"/>
      <c r="K383" s="50"/>
      <c r="L383" s="50"/>
      <c r="M383" s="30"/>
    </row>
    <row r="384" spans="1:13" x14ac:dyDescent="0.2">
      <c r="A384" s="35"/>
      <c r="B384" s="30"/>
      <c r="C384" s="30"/>
      <c r="D384" s="16">
        <v>2024</v>
      </c>
      <c r="E384" s="7">
        <f t="shared" si="36"/>
        <v>47000</v>
      </c>
      <c r="F384" s="7">
        <v>33000</v>
      </c>
      <c r="G384" s="7">
        <v>0</v>
      </c>
      <c r="H384" s="7">
        <v>2000</v>
      </c>
      <c r="I384" s="7">
        <v>12000</v>
      </c>
      <c r="J384" s="49"/>
      <c r="K384" s="50"/>
      <c r="L384" s="50"/>
      <c r="M384" s="30"/>
    </row>
    <row r="385" spans="1:13" ht="32.25" customHeight="1" x14ac:dyDescent="0.2">
      <c r="A385" s="41"/>
      <c r="B385" s="30"/>
      <c r="C385" s="30"/>
      <c r="D385" s="16">
        <v>2025</v>
      </c>
      <c r="E385" s="7">
        <f t="shared" si="36"/>
        <v>0</v>
      </c>
      <c r="F385" s="7">
        <v>0</v>
      </c>
      <c r="G385" s="7">
        <v>0</v>
      </c>
      <c r="H385" s="7">
        <v>0</v>
      </c>
      <c r="I385" s="7">
        <v>0</v>
      </c>
      <c r="J385" s="49"/>
      <c r="K385" s="50"/>
      <c r="L385" s="50"/>
      <c r="M385" s="30"/>
    </row>
    <row r="386" spans="1:13" ht="135.75" customHeight="1" x14ac:dyDescent="0.2">
      <c r="A386" s="48" t="s">
        <v>260</v>
      </c>
      <c r="B386" s="52" t="s">
        <v>261</v>
      </c>
      <c r="C386" s="31">
        <v>2021</v>
      </c>
      <c r="D386" s="16" t="s">
        <v>8</v>
      </c>
      <c r="E386" s="7">
        <f>SUM(E387:E391)</f>
        <v>16764.400000000001</v>
      </c>
      <c r="F386" s="7">
        <f>SUM(F387:F391)</f>
        <v>955.6</v>
      </c>
      <c r="G386" s="7">
        <f>SUM(G387:G391)</f>
        <v>14970.6</v>
      </c>
      <c r="H386" s="7">
        <f>SUM(H387:H391)</f>
        <v>838.2</v>
      </c>
      <c r="I386" s="7">
        <f>SUM(I387:I391)</f>
        <v>0</v>
      </c>
      <c r="J386" s="49" t="s">
        <v>339</v>
      </c>
      <c r="K386" s="31" t="s">
        <v>245</v>
      </c>
      <c r="L386" s="31" t="s">
        <v>246</v>
      </c>
      <c r="M386" s="49" t="s">
        <v>247</v>
      </c>
    </row>
    <row r="387" spans="1:13" x14ac:dyDescent="0.2">
      <c r="A387" s="35"/>
      <c r="B387" s="30"/>
      <c r="C387" s="30"/>
      <c r="D387" s="16">
        <v>2021</v>
      </c>
      <c r="E387" s="7">
        <f>SUM(F387:I387)</f>
        <v>16764.400000000001</v>
      </c>
      <c r="F387" s="7">
        <v>955.6</v>
      </c>
      <c r="G387" s="7">
        <v>14970.6</v>
      </c>
      <c r="H387" s="7">
        <v>838.2</v>
      </c>
      <c r="I387" s="7">
        <v>0</v>
      </c>
      <c r="J387" s="49"/>
      <c r="K387" s="50"/>
      <c r="L387" s="50"/>
      <c r="M387" s="30"/>
    </row>
    <row r="388" spans="1:13" x14ac:dyDescent="0.2">
      <c r="A388" s="35"/>
      <c r="B388" s="30"/>
      <c r="C388" s="30"/>
      <c r="D388" s="16">
        <v>2022</v>
      </c>
      <c r="E388" s="7">
        <f>SUM(F388:I388)</f>
        <v>0</v>
      </c>
      <c r="F388" s="7">
        <v>0</v>
      </c>
      <c r="G388" s="7">
        <v>0</v>
      </c>
      <c r="H388" s="7">
        <v>0</v>
      </c>
      <c r="I388" s="7">
        <v>0</v>
      </c>
      <c r="J388" s="49"/>
      <c r="K388" s="50"/>
      <c r="L388" s="50"/>
      <c r="M388" s="30"/>
    </row>
    <row r="389" spans="1:13" x14ac:dyDescent="0.2">
      <c r="A389" s="35"/>
      <c r="B389" s="30"/>
      <c r="C389" s="30"/>
      <c r="D389" s="16">
        <v>2023</v>
      </c>
      <c r="E389" s="7">
        <f>SUM(F389:I389)</f>
        <v>0</v>
      </c>
      <c r="F389" s="7">
        <v>0</v>
      </c>
      <c r="G389" s="7">
        <v>0</v>
      </c>
      <c r="H389" s="7">
        <v>0</v>
      </c>
      <c r="I389" s="7">
        <v>0</v>
      </c>
      <c r="J389" s="49"/>
      <c r="K389" s="50"/>
      <c r="L389" s="50"/>
      <c r="M389" s="30"/>
    </row>
    <row r="390" spans="1:13" x14ac:dyDescent="0.2">
      <c r="A390" s="35"/>
      <c r="B390" s="30"/>
      <c r="C390" s="30"/>
      <c r="D390" s="16">
        <v>2024</v>
      </c>
      <c r="E390" s="7">
        <f>SUM(F390:I390)</f>
        <v>0</v>
      </c>
      <c r="F390" s="7">
        <v>0</v>
      </c>
      <c r="G390" s="7">
        <v>0</v>
      </c>
      <c r="H390" s="7">
        <v>0</v>
      </c>
      <c r="I390" s="7">
        <v>0</v>
      </c>
      <c r="J390" s="49"/>
      <c r="K390" s="50"/>
      <c r="L390" s="50"/>
      <c r="M390" s="30"/>
    </row>
    <row r="391" spans="1:13" ht="47.25" customHeight="1" x14ac:dyDescent="0.2">
      <c r="A391" s="41"/>
      <c r="B391" s="30"/>
      <c r="C391" s="30"/>
      <c r="D391" s="16">
        <v>2025</v>
      </c>
      <c r="E391" s="7">
        <f>SUM(F391:I391)</f>
        <v>0</v>
      </c>
      <c r="F391" s="7">
        <v>0</v>
      </c>
      <c r="G391" s="7">
        <v>0</v>
      </c>
      <c r="H391" s="7">
        <v>0</v>
      </c>
      <c r="I391" s="7">
        <v>0</v>
      </c>
      <c r="J391" s="49"/>
      <c r="K391" s="50"/>
      <c r="L391" s="50"/>
      <c r="M391" s="30"/>
    </row>
    <row r="392" spans="1:13" ht="45.75" customHeight="1" x14ac:dyDescent="0.2">
      <c r="A392" s="48" t="s">
        <v>262</v>
      </c>
      <c r="B392" s="52" t="s">
        <v>263</v>
      </c>
      <c r="C392" s="31">
        <v>2022</v>
      </c>
      <c r="D392" s="16" t="s">
        <v>8</v>
      </c>
      <c r="E392" s="7">
        <f>SUM(E393:E397)</f>
        <v>30718.196080000002</v>
      </c>
      <c r="F392" s="7">
        <f>SUM(F393:F397)</f>
        <v>29182.29608</v>
      </c>
      <c r="G392" s="7">
        <f>SUM(G393:G397)</f>
        <v>0</v>
      </c>
      <c r="H392" s="7">
        <f>SUM(H393:H397)</f>
        <v>1535.9</v>
      </c>
      <c r="I392" s="7">
        <f>SUM(I393:I397)</f>
        <v>0</v>
      </c>
      <c r="J392" s="49" t="s">
        <v>340</v>
      </c>
      <c r="K392" s="31" t="s">
        <v>169</v>
      </c>
      <c r="L392" s="31" t="s">
        <v>246</v>
      </c>
      <c r="M392" s="49" t="s">
        <v>264</v>
      </c>
    </row>
    <row r="393" spans="1:13" x14ac:dyDescent="0.2">
      <c r="A393" s="35"/>
      <c r="B393" s="30"/>
      <c r="C393" s="30"/>
      <c r="D393" s="16">
        <v>2021</v>
      </c>
      <c r="E393" s="7">
        <f>SUM(F393:I393)</f>
        <v>0</v>
      </c>
      <c r="F393" s="7">
        <v>0</v>
      </c>
      <c r="G393" s="7">
        <v>0</v>
      </c>
      <c r="H393" s="7">
        <v>0</v>
      </c>
      <c r="I393" s="7">
        <v>0</v>
      </c>
      <c r="J393" s="49"/>
      <c r="K393" s="50"/>
      <c r="L393" s="50"/>
      <c r="M393" s="30"/>
    </row>
    <row r="394" spans="1:13" x14ac:dyDescent="0.2">
      <c r="A394" s="35"/>
      <c r="B394" s="30"/>
      <c r="C394" s="30"/>
      <c r="D394" s="16">
        <v>2022</v>
      </c>
      <c r="E394" s="7">
        <f>SUM(F394:I394)</f>
        <v>30718.196080000002</v>
      </c>
      <c r="F394" s="7">
        <v>29182.29608</v>
      </c>
      <c r="G394" s="7">
        <v>0</v>
      </c>
      <c r="H394" s="7">
        <v>1535.9</v>
      </c>
      <c r="I394" s="7">
        <v>0</v>
      </c>
      <c r="J394" s="49"/>
      <c r="K394" s="50"/>
      <c r="L394" s="50"/>
      <c r="M394" s="30"/>
    </row>
    <row r="395" spans="1:13" x14ac:dyDescent="0.2">
      <c r="A395" s="35"/>
      <c r="B395" s="30"/>
      <c r="C395" s="30"/>
      <c r="D395" s="16">
        <v>2023</v>
      </c>
      <c r="E395" s="7">
        <f>SUM(F395:I395)</f>
        <v>0</v>
      </c>
      <c r="F395" s="7">
        <v>0</v>
      </c>
      <c r="G395" s="7">
        <v>0</v>
      </c>
      <c r="H395" s="7">
        <v>0</v>
      </c>
      <c r="I395" s="7">
        <v>0</v>
      </c>
      <c r="J395" s="49"/>
      <c r="K395" s="50"/>
      <c r="L395" s="50"/>
      <c r="M395" s="30"/>
    </row>
    <row r="396" spans="1:13" x14ac:dyDescent="0.2">
      <c r="A396" s="35"/>
      <c r="B396" s="30"/>
      <c r="C396" s="30"/>
      <c r="D396" s="16">
        <v>2024</v>
      </c>
      <c r="E396" s="7">
        <f>SUM(F396:I396)</f>
        <v>0</v>
      </c>
      <c r="F396" s="7">
        <v>0</v>
      </c>
      <c r="G396" s="7">
        <v>0</v>
      </c>
      <c r="H396" s="7">
        <v>0</v>
      </c>
      <c r="I396" s="7">
        <v>0</v>
      </c>
      <c r="J396" s="49"/>
      <c r="K396" s="50"/>
      <c r="L396" s="50"/>
      <c r="M396" s="30"/>
    </row>
    <row r="397" spans="1:13" ht="24.75" customHeight="1" x14ac:dyDescent="0.2">
      <c r="A397" s="41"/>
      <c r="B397" s="30"/>
      <c r="C397" s="30"/>
      <c r="D397" s="16">
        <v>2025</v>
      </c>
      <c r="E397" s="7">
        <f>SUM(F397:I397)</f>
        <v>0</v>
      </c>
      <c r="F397" s="7">
        <v>0</v>
      </c>
      <c r="G397" s="7">
        <v>0</v>
      </c>
      <c r="H397" s="7">
        <v>0</v>
      </c>
      <c r="I397" s="7">
        <v>0</v>
      </c>
      <c r="J397" s="49"/>
      <c r="K397" s="50"/>
      <c r="L397" s="50"/>
      <c r="M397" s="30"/>
    </row>
    <row r="398" spans="1:13" ht="33.75" customHeight="1" x14ac:dyDescent="0.2">
      <c r="A398" s="48" t="s">
        <v>265</v>
      </c>
      <c r="B398" s="52" t="s">
        <v>266</v>
      </c>
      <c r="C398" s="31" t="s">
        <v>229</v>
      </c>
      <c r="D398" s="16" t="s">
        <v>8</v>
      </c>
      <c r="E398" s="7">
        <f>E399+E400+E401+E402+E403</f>
        <v>1050</v>
      </c>
      <c r="F398" s="7">
        <f t="shared" ref="F398:I398" si="37">F399+F400+F401+F402+F403</f>
        <v>0</v>
      </c>
      <c r="G398" s="7">
        <f t="shared" si="37"/>
        <v>0</v>
      </c>
      <c r="H398" s="7">
        <f t="shared" si="37"/>
        <v>0</v>
      </c>
      <c r="I398" s="7">
        <f t="shared" si="37"/>
        <v>1050</v>
      </c>
      <c r="J398" s="49" t="s">
        <v>341</v>
      </c>
      <c r="K398" s="31" t="s">
        <v>169</v>
      </c>
      <c r="L398" s="31" t="s">
        <v>246</v>
      </c>
      <c r="M398" s="49" t="s">
        <v>264</v>
      </c>
    </row>
    <row r="399" spans="1:13" x14ac:dyDescent="0.2">
      <c r="A399" s="35"/>
      <c r="B399" s="30"/>
      <c r="C399" s="30"/>
      <c r="D399" s="16">
        <v>2021</v>
      </c>
      <c r="E399" s="7">
        <f>F399+G399+H399+I399</f>
        <v>0</v>
      </c>
      <c r="F399" s="7">
        <v>0</v>
      </c>
      <c r="G399" s="7">
        <v>0</v>
      </c>
      <c r="H399" s="7">
        <v>0</v>
      </c>
      <c r="I399" s="7">
        <v>0</v>
      </c>
      <c r="J399" s="49"/>
      <c r="K399" s="50"/>
      <c r="L399" s="50"/>
      <c r="M399" s="30"/>
    </row>
    <row r="400" spans="1:13" x14ac:dyDescent="0.2">
      <c r="A400" s="35"/>
      <c r="B400" s="30"/>
      <c r="C400" s="30"/>
      <c r="D400" s="16">
        <v>2022</v>
      </c>
      <c r="E400" s="7">
        <f t="shared" ref="E400:E403" si="38">F400+G400+H400+I400</f>
        <v>1050</v>
      </c>
      <c r="F400" s="7">
        <v>0</v>
      </c>
      <c r="G400" s="7">
        <v>0</v>
      </c>
      <c r="H400" s="7">
        <v>0</v>
      </c>
      <c r="I400" s="7">
        <v>1050</v>
      </c>
      <c r="J400" s="49"/>
      <c r="K400" s="50"/>
      <c r="L400" s="50"/>
      <c r="M400" s="30"/>
    </row>
    <row r="401" spans="1:13" x14ac:dyDescent="0.2">
      <c r="A401" s="35"/>
      <c r="B401" s="30"/>
      <c r="C401" s="30"/>
      <c r="D401" s="16">
        <v>2023</v>
      </c>
      <c r="E401" s="7">
        <f t="shared" si="38"/>
        <v>0</v>
      </c>
      <c r="F401" s="7">
        <v>0</v>
      </c>
      <c r="G401" s="7">
        <v>0</v>
      </c>
      <c r="H401" s="7">
        <v>0</v>
      </c>
      <c r="I401" s="7">
        <v>0</v>
      </c>
      <c r="J401" s="49"/>
      <c r="K401" s="50"/>
      <c r="L401" s="50"/>
      <c r="M401" s="30"/>
    </row>
    <row r="402" spans="1:13" x14ac:dyDescent="0.2">
      <c r="A402" s="35"/>
      <c r="B402" s="30"/>
      <c r="C402" s="30"/>
      <c r="D402" s="16">
        <v>2024</v>
      </c>
      <c r="E402" s="7">
        <f t="shared" si="38"/>
        <v>0</v>
      </c>
      <c r="F402" s="7">
        <v>0</v>
      </c>
      <c r="G402" s="7">
        <v>0</v>
      </c>
      <c r="H402" s="7">
        <v>0</v>
      </c>
      <c r="I402" s="7">
        <v>0</v>
      </c>
      <c r="J402" s="49"/>
      <c r="K402" s="50"/>
      <c r="L402" s="50"/>
      <c r="M402" s="30"/>
    </row>
    <row r="403" spans="1:13" ht="47.25" customHeight="1" x14ac:dyDescent="0.2">
      <c r="A403" s="41"/>
      <c r="B403" s="30"/>
      <c r="C403" s="30"/>
      <c r="D403" s="16">
        <v>2025</v>
      </c>
      <c r="E403" s="7">
        <f t="shared" si="38"/>
        <v>0</v>
      </c>
      <c r="F403" s="7">
        <v>0</v>
      </c>
      <c r="G403" s="7">
        <v>0</v>
      </c>
      <c r="H403" s="7">
        <v>0</v>
      </c>
      <c r="I403" s="7">
        <v>0</v>
      </c>
      <c r="J403" s="49"/>
      <c r="K403" s="50"/>
      <c r="L403" s="50"/>
      <c r="M403" s="30"/>
    </row>
    <row r="404" spans="1:13" ht="14.25" customHeight="1" x14ac:dyDescent="0.2">
      <c r="A404" s="48" t="s">
        <v>267</v>
      </c>
      <c r="B404" s="49" t="s">
        <v>268</v>
      </c>
      <c r="C404" s="31" t="s">
        <v>14</v>
      </c>
      <c r="D404" s="16" t="s">
        <v>8</v>
      </c>
      <c r="E404" s="7">
        <f>SUM(E405:E409)</f>
        <v>230000</v>
      </c>
      <c r="F404" s="7">
        <f>SUM(F405:F409)</f>
        <v>0</v>
      </c>
      <c r="G404" s="7">
        <f>SUM(G405:G409)</f>
        <v>0</v>
      </c>
      <c r="H404" s="7">
        <f>SUM(H405:H409)</f>
        <v>0</v>
      </c>
      <c r="I404" s="7">
        <f>SUM(I405:I409)</f>
        <v>230000</v>
      </c>
      <c r="J404" s="49" t="s">
        <v>342</v>
      </c>
      <c r="K404" s="31" t="s">
        <v>64</v>
      </c>
      <c r="L404" s="31" t="s">
        <v>72</v>
      </c>
      <c r="M404" s="49" t="s">
        <v>269</v>
      </c>
    </row>
    <row r="405" spans="1:13" x14ac:dyDescent="0.2">
      <c r="A405" s="35"/>
      <c r="B405" s="30"/>
      <c r="C405" s="30"/>
      <c r="D405" s="16">
        <v>2021</v>
      </c>
      <c r="E405" s="7">
        <f>SUM(F405:I405)</f>
        <v>46000</v>
      </c>
      <c r="F405" s="7">
        <v>0</v>
      </c>
      <c r="G405" s="7">
        <v>0</v>
      </c>
      <c r="H405" s="7">
        <v>0</v>
      </c>
      <c r="I405" s="7">
        <v>46000</v>
      </c>
      <c r="J405" s="49"/>
      <c r="K405" s="50"/>
      <c r="L405" s="50"/>
      <c r="M405" s="30"/>
    </row>
    <row r="406" spans="1:13" x14ac:dyDescent="0.2">
      <c r="A406" s="35"/>
      <c r="B406" s="30"/>
      <c r="C406" s="30"/>
      <c r="D406" s="16">
        <v>2022</v>
      </c>
      <c r="E406" s="7">
        <f>SUM(F406:I406)</f>
        <v>46000</v>
      </c>
      <c r="F406" s="7">
        <v>0</v>
      </c>
      <c r="G406" s="7">
        <v>0</v>
      </c>
      <c r="H406" s="7">
        <v>0</v>
      </c>
      <c r="I406" s="7">
        <v>46000</v>
      </c>
      <c r="J406" s="49"/>
      <c r="K406" s="50"/>
      <c r="L406" s="50"/>
      <c r="M406" s="30"/>
    </row>
    <row r="407" spans="1:13" x14ac:dyDescent="0.2">
      <c r="A407" s="35"/>
      <c r="B407" s="30"/>
      <c r="C407" s="30"/>
      <c r="D407" s="16">
        <v>2023</v>
      </c>
      <c r="E407" s="7">
        <f>SUM(F407:I407)</f>
        <v>46000</v>
      </c>
      <c r="F407" s="7">
        <v>0</v>
      </c>
      <c r="G407" s="7">
        <v>0</v>
      </c>
      <c r="H407" s="7">
        <v>0</v>
      </c>
      <c r="I407" s="7">
        <v>46000</v>
      </c>
      <c r="J407" s="49"/>
      <c r="K407" s="50"/>
      <c r="L407" s="50"/>
      <c r="M407" s="30"/>
    </row>
    <row r="408" spans="1:13" x14ac:dyDescent="0.2">
      <c r="A408" s="35"/>
      <c r="B408" s="30"/>
      <c r="C408" s="30"/>
      <c r="D408" s="16">
        <v>2024</v>
      </c>
      <c r="E408" s="7">
        <f>SUM(F408:I408)</f>
        <v>46000</v>
      </c>
      <c r="F408" s="7">
        <v>0</v>
      </c>
      <c r="G408" s="7">
        <v>0</v>
      </c>
      <c r="H408" s="7">
        <v>0</v>
      </c>
      <c r="I408" s="7">
        <v>46000</v>
      </c>
      <c r="J408" s="49"/>
      <c r="K408" s="50"/>
      <c r="L408" s="50"/>
      <c r="M408" s="30"/>
    </row>
    <row r="409" spans="1:13" ht="173.25" customHeight="1" x14ac:dyDescent="0.2">
      <c r="A409" s="41"/>
      <c r="B409" s="30"/>
      <c r="C409" s="30"/>
      <c r="D409" s="16">
        <v>2025</v>
      </c>
      <c r="E409" s="7">
        <f>SUM(F409:I409)</f>
        <v>46000</v>
      </c>
      <c r="F409" s="7">
        <v>0</v>
      </c>
      <c r="G409" s="7">
        <v>0</v>
      </c>
      <c r="H409" s="7">
        <v>0</v>
      </c>
      <c r="I409" s="7">
        <v>46000</v>
      </c>
      <c r="J409" s="49"/>
      <c r="K409" s="50"/>
      <c r="L409" s="50"/>
      <c r="M409" s="30"/>
    </row>
    <row r="410" spans="1:13" x14ac:dyDescent="0.2">
      <c r="A410" s="8" t="s">
        <v>270</v>
      </c>
      <c r="B410" s="51" t="s">
        <v>271</v>
      </c>
      <c r="C410" s="30"/>
      <c r="D410" s="30"/>
      <c r="E410" s="30"/>
      <c r="F410" s="30"/>
      <c r="G410" s="30"/>
      <c r="H410" s="30"/>
      <c r="I410" s="30"/>
      <c r="J410" s="30"/>
      <c r="K410" s="30"/>
      <c r="L410" s="30"/>
      <c r="M410" s="30"/>
    </row>
    <row r="411" spans="1:13" ht="14.25" customHeight="1" x14ac:dyDescent="0.2">
      <c r="A411" s="48" t="s">
        <v>272</v>
      </c>
      <c r="B411" s="49" t="s">
        <v>273</v>
      </c>
      <c r="C411" s="31" t="s">
        <v>14</v>
      </c>
      <c r="D411" s="16" t="s">
        <v>8</v>
      </c>
      <c r="E411" s="7">
        <f>SUM(E412:E416)</f>
        <v>600000</v>
      </c>
      <c r="F411" s="7">
        <f>SUM(F412:F416)</f>
        <v>0</v>
      </c>
      <c r="G411" s="7">
        <f>SUM(G412:G416)</f>
        <v>0</v>
      </c>
      <c r="H411" s="7">
        <f>SUM(H412:H416)</f>
        <v>0</v>
      </c>
      <c r="I411" s="7">
        <f>SUM(I412:I416)</f>
        <v>600000</v>
      </c>
      <c r="J411" s="49" t="s">
        <v>343</v>
      </c>
      <c r="K411" s="31" t="s">
        <v>136</v>
      </c>
      <c r="L411" s="31" t="s">
        <v>25</v>
      </c>
      <c r="M411" s="49" t="s">
        <v>274</v>
      </c>
    </row>
    <row r="412" spans="1:13" x14ac:dyDescent="0.2">
      <c r="A412" s="35"/>
      <c r="B412" s="30"/>
      <c r="C412" s="30"/>
      <c r="D412" s="16">
        <v>2021</v>
      </c>
      <c r="E412" s="7">
        <f>SUM(F412:I412)</f>
        <v>120000</v>
      </c>
      <c r="F412" s="7">
        <v>0</v>
      </c>
      <c r="G412" s="7">
        <v>0</v>
      </c>
      <c r="H412" s="7">
        <v>0</v>
      </c>
      <c r="I412" s="7">
        <v>120000</v>
      </c>
      <c r="J412" s="49"/>
      <c r="K412" s="50"/>
      <c r="L412" s="50"/>
      <c r="M412" s="30"/>
    </row>
    <row r="413" spans="1:13" x14ac:dyDescent="0.2">
      <c r="A413" s="35"/>
      <c r="B413" s="30"/>
      <c r="C413" s="30"/>
      <c r="D413" s="16">
        <v>2022</v>
      </c>
      <c r="E413" s="7">
        <f>SUM(F413:I413)</f>
        <v>120000</v>
      </c>
      <c r="F413" s="7">
        <v>0</v>
      </c>
      <c r="G413" s="7">
        <v>0</v>
      </c>
      <c r="H413" s="7">
        <v>0</v>
      </c>
      <c r="I413" s="7">
        <v>120000</v>
      </c>
      <c r="J413" s="49"/>
      <c r="K413" s="50"/>
      <c r="L413" s="50"/>
      <c r="M413" s="30"/>
    </row>
    <row r="414" spans="1:13" x14ac:dyDescent="0.2">
      <c r="A414" s="35"/>
      <c r="B414" s="30"/>
      <c r="C414" s="30"/>
      <c r="D414" s="16">
        <v>2023</v>
      </c>
      <c r="E414" s="7">
        <f>SUM(F414:I414)</f>
        <v>120000</v>
      </c>
      <c r="F414" s="7">
        <v>0</v>
      </c>
      <c r="G414" s="7">
        <v>0</v>
      </c>
      <c r="H414" s="7">
        <v>0</v>
      </c>
      <c r="I414" s="7">
        <v>120000</v>
      </c>
      <c r="J414" s="49"/>
      <c r="K414" s="50"/>
      <c r="L414" s="50"/>
      <c r="M414" s="30"/>
    </row>
    <row r="415" spans="1:13" x14ac:dyDescent="0.2">
      <c r="A415" s="35"/>
      <c r="B415" s="30"/>
      <c r="C415" s="30"/>
      <c r="D415" s="16">
        <v>2024</v>
      </c>
      <c r="E415" s="7">
        <f>SUM(F415:I415)</f>
        <v>120000</v>
      </c>
      <c r="F415" s="7">
        <v>0</v>
      </c>
      <c r="G415" s="7">
        <v>0</v>
      </c>
      <c r="H415" s="7">
        <v>0</v>
      </c>
      <c r="I415" s="7">
        <v>120000</v>
      </c>
      <c r="J415" s="49"/>
      <c r="K415" s="50"/>
      <c r="L415" s="50"/>
      <c r="M415" s="30"/>
    </row>
    <row r="416" spans="1:13" ht="95.25" customHeight="1" x14ac:dyDescent="0.2">
      <c r="A416" s="41"/>
      <c r="B416" s="30"/>
      <c r="C416" s="30"/>
      <c r="D416" s="16">
        <v>2025</v>
      </c>
      <c r="E416" s="7">
        <f>SUM(F416:I416)</f>
        <v>120000</v>
      </c>
      <c r="F416" s="7">
        <v>0</v>
      </c>
      <c r="G416" s="7">
        <v>0</v>
      </c>
      <c r="H416" s="7">
        <v>0</v>
      </c>
      <c r="I416" s="7">
        <v>120000</v>
      </c>
      <c r="J416" s="49"/>
      <c r="K416" s="50"/>
      <c r="L416" s="50"/>
      <c r="M416" s="30"/>
    </row>
    <row r="417" spans="1:13" ht="14.25" customHeight="1" x14ac:dyDescent="0.2">
      <c r="A417" s="48" t="s">
        <v>275</v>
      </c>
      <c r="B417" s="49" t="s">
        <v>276</v>
      </c>
      <c r="C417" s="31" t="s">
        <v>14</v>
      </c>
      <c r="D417" s="16" t="s">
        <v>8</v>
      </c>
      <c r="E417" s="7">
        <f>SUM(E418:E422)</f>
        <v>1394.2</v>
      </c>
      <c r="F417" s="7">
        <f>SUM(F418:F422)</f>
        <v>1394.2</v>
      </c>
      <c r="G417" s="7">
        <f>SUM(G418:G422)</f>
        <v>0</v>
      </c>
      <c r="H417" s="7">
        <f>SUM(H418:H422)</f>
        <v>0</v>
      </c>
      <c r="I417" s="7">
        <v>0</v>
      </c>
      <c r="J417" s="49" t="s">
        <v>344</v>
      </c>
      <c r="K417" s="31" t="s">
        <v>32</v>
      </c>
      <c r="L417" s="31" t="s">
        <v>25</v>
      </c>
      <c r="M417" s="49" t="s">
        <v>277</v>
      </c>
    </row>
    <row r="418" spans="1:13" x14ac:dyDescent="0.2">
      <c r="A418" s="35"/>
      <c r="B418" s="30"/>
      <c r="C418" s="30"/>
      <c r="D418" s="16">
        <v>2021</v>
      </c>
      <c r="E418" s="7">
        <f>SUM(F418:I418)</f>
        <v>624.20000000000005</v>
      </c>
      <c r="F418" s="7">
        <v>624.20000000000005</v>
      </c>
      <c r="G418" s="7">
        <v>0</v>
      </c>
      <c r="H418" s="7">
        <v>0</v>
      </c>
      <c r="I418" s="7">
        <v>0</v>
      </c>
      <c r="J418" s="49"/>
      <c r="K418" s="50"/>
      <c r="L418" s="50"/>
      <c r="M418" s="30"/>
    </row>
    <row r="419" spans="1:13" x14ac:dyDescent="0.2">
      <c r="A419" s="35"/>
      <c r="B419" s="30"/>
      <c r="C419" s="30"/>
      <c r="D419" s="16">
        <v>2022</v>
      </c>
      <c r="E419" s="7">
        <f>SUM(F419:I419)</f>
        <v>770</v>
      </c>
      <c r="F419" s="7">
        <v>770</v>
      </c>
      <c r="G419" s="7">
        <v>0</v>
      </c>
      <c r="H419" s="7">
        <v>0</v>
      </c>
      <c r="I419" s="7">
        <v>0</v>
      </c>
      <c r="J419" s="49"/>
      <c r="K419" s="50"/>
      <c r="L419" s="50"/>
      <c r="M419" s="30"/>
    </row>
    <row r="420" spans="1:13" x14ac:dyDescent="0.2">
      <c r="A420" s="35"/>
      <c r="B420" s="30"/>
      <c r="C420" s="30"/>
      <c r="D420" s="16">
        <v>2023</v>
      </c>
      <c r="E420" s="7">
        <f>SUM(F420:I420)</f>
        <v>0</v>
      </c>
      <c r="F420" s="7">
        <v>0</v>
      </c>
      <c r="G420" s="7">
        <v>0</v>
      </c>
      <c r="H420" s="7">
        <v>0</v>
      </c>
      <c r="I420" s="7">
        <v>0</v>
      </c>
      <c r="J420" s="49"/>
      <c r="K420" s="50"/>
      <c r="L420" s="50"/>
      <c r="M420" s="30"/>
    </row>
    <row r="421" spans="1:13" x14ac:dyDescent="0.2">
      <c r="A421" s="35"/>
      <c r="B421" s="30"/>
      <c r="C421" s="30"/>
      <c r="D421" s="16">
        <v>2024</v>
      </c>
      <c r="E421" s="7">
        <f>SUM(F421:I421)</f>
        <v>0</v>
      </c>
      <c r="F421" s="7">
        <v>0</v>
      </c>
      <c r="G421" s="7">
        <v>0</v>
      </c>
      <c r="H421" s="7">
        <v>0</v>
      </c>
      <c r="I421" s="7">
        <v>0</v>
      </c>
      <c r="J421" s="49"/>
      <c r="K421" s="50"/>
      <c r="L421" s="50"/>
      <c r="M421" s="30"/>
    </row>
    <row r="422" spans="1:13" ht="115.5" customHeight="1" x14ac:dyDescent="0.2">
      <c r="A422" s="41"/>
      <c r="B422" s="30"/>
      <c r="C422" s="30"/>
      <c r="D422" s="16">
        <v>2025</v>
      </c>
      <c r="E422" s="7">
        <f>SUM(F422:I422)</f>
        <v>0</v>
      </c>
      <c r="F422" s="7">
        <v>0</v>
      </c>
      <c r="G422" s="7">
        <v>0</v>
      </c>
      <c r="H422" s="7">
        <v>0</v>
      </c>
      <c r="I422" s="7">
        <v>0</v>
      </c>
      <c r="J422" s="49"/>
      <c r="K422" s="50"/>
      <c r="L422" s="50"/>
      <c r="M422" s="30"/>
    </row>
    <row r="423" spans="1:13" ht="14.25" customHeight="1" x14ac:dyDescent="0.2">
      <c r="A423" s="48" t="s">
        <v>278</v>
      </c>
      <c r="B423" s="49" t="s">
        <v>279</v>
      </c>
      <c r="C423" s="31" t="s">
        <v>29</v>
      </c>
      <c r="D423" s="16" t="s">
        <v>8</v>
      </c>
      <c r="E423" s="7">
        <f>SUM(E424:E428)</f>
        <v>0</v>
      </c>
      <c r="F423" s="7">
        <f>SUM(F424:F428)</f>
        <v>0</v>
      </c>
      <c r="G423" s="7">
        <f>SUM(G424:G428)</f>
        <v>0</v>
      </c>
      <c r="H423" s="7">
        <f>SUM(H424:H428)</f>
        <v>0</v>
      </c>
      <c r="I423" s="7">
        <v>0</v>
      </c>
      <c r="J423" s="49" t="s">
        <v>345</v>
      </c>
      <c r="K423" s="31" t="s">
        <v>280</v>
      </c>
      <c r="L423" s="31" t="s">
        <v>281</v>
      </c>
      <c r="M423" s="49" t="s">
        <v>282</v>
      </c>
    </row>
    <row r="424" spans="1:13" x14ac:dyDescent="0.2">
      <c r="A424" s="35"/>
      <c r="B424" s="30"/>
      <c r="C424" s="30"/>
      <c r="D424" s="16">
        <v>2021</v>
      </c>
      <c r="E424" s="7">
        <f>SUM(F424:I424)</f>
        <v>0</v>
      </c>
      <c r="F424" s="7">
        <v>0</v>
      </c>
      <c r="G424" s="7">
        <v>0</v>
      </c>
      <c r="H424" s="7">
        <v>0</v>
      </c>
      <c r="I424" s="7">
        <v>0</v>
      </c>
      <c r="J424" s="49"/>
      <c r="K424" s="50"/>
      <c r="L424" s="50"/>
      <c r="M424" s="30"/>
    </row>
    <row r="425" spans="1:13" x14ac:dyDescent="0.2">
      <c r="A425" s="35"/>
      <c r="B425" s="30"/>
      <c r="C425" s="30"/>
      <c r="D425" s="16">
        <v>2022</v>
      </c>
      <c r="E425" s="7">
        <f>SUM(F425:I425)</f>
        <v>0</v>
      </c>
      <c r="F425" s="7">
        <v>0</v>
      </c>
      <c r="G425" s="7">
        <v>0</v>
      </c>
      <c r="H425" s="7">
        <v>0</v>
      </c>
      <c r="I425" s="7">
        <v>0</v>
      </c>
      <c r="J425" s="49"/>
      <c r="K425" s="50"/>
      <c r="L425" s="50"/>
      <c r="M425" s="30"/>
    </row>
    <row r="426" spans="1:13" x14ac:dyDescent="0.2">
      <c r="A426" s="35"/>
      <c r="B426" s="30"/>
      <c r="C426" s="30"/>
      <c r="D426" s="16">
        <v>2023</v>
      </c>
      <c r="E426" s="7">
        <f>SUM(F426:I426)</f>
        <v>0</v>
      </c>
      <c r="F426" s="7">
        <v>0</v>
      </c>
      <c r="G426" s="7">
        <v>0</v>
      </c>
      <c r="H426" s="7">
        <v>0</v>
      </c>
      <c r="I426" s="7">
        <v>0</v>
      </c>
      <c r="J426" s="49"/>
      <c r="K426" s="50"/>
      <c r="L426" s="50"/>
      <c r="M426" s="30"/>
    </row>
    <row r="427" spans="1:13" x14ac:dyDescent="0.2">
      <c r="A427" s="35"/>
      <c r="B427" s="30"/>
      <c r="C427" s="30"/>
      <c r="D427" s="16">
        <v>2024</v>
      </c>
      <c r="E427" s="7">
        <f>SUM(F427:I427)</f>
        <v>0</v>
      </c>
      <c r="F427" s="7">
        <v>0</v>
      </c>
      <c r="G427" s="7">
        <v>0</v>
      </c>
      <c r="H427" s="7">
        <v>0</v>
      </c>
      <c r="I427" s="7">
        <v>0</v>
      </c>
      <c r="J427" s="49"/>
      <c r="K427" s="50"/>
      <c r="L427" s="50"/>
      <c r="M427" s="30"/>
    </row>
    <row r="428" spans="1:13" ht="98.25" customHeight="1" x14ac:dyDescent="0.2">
      <c r="A428" s="41"/>
      <c r="B428" s="30"/>
      <c r="C428" s="30"/>
      <c r="D428" s="16">
        <v>2025</v>
      </c>
      <c r="E428" s="7">
        <f>SUM(F428:I428)</f>
        <v>0</v>
      </c>
      <c r="F428" s="7">
        <v>0</v>
      </c>
      <c r="G428" s="7">
        <v>0</v>
      </c>
      <c r="H428" s="7">
        <v>0</v>
      </c>
      <c r="I428" s="7">
        <v>0</v>
      </c>
      <c r="J428" s="49"/>
      <c r="K428" s="50"/>
      <c r="L428" s="50"/>
      <c r="M428" s="30"/>
    </row>
    <row r="429" spans="1:13" x14ac:dyDescent="0.2">
      <c r="A429" s="9"/>
      <c r="B429" s="10"/>
      <c r="C429" s="10"/>
      <c r="D429" s="10"/>
      <c r="E429" s="10"/>
      <c r="F429" s="10"/>
      <c r="G429" s="10"/>
      <c r="H429" s="10"/>
      <c r="I429" s="10"/>
      <c r="J429" s="9"/>
      <c r="K429" s="10"/>
      <c r="L429" s="10"/>
      <c r="M429" s="10"/>
    </row>
    <row r="430" spans="1:13" hidden="1" x14ac:dyDescent="0.2">
      <c r="A430" s="9"/>
      <c r="B430" s="10"/>
      <c r="C430" s="10"/>
      <c r="D430" s="10"/>
      <c r="E430" s="10"/>
      <c r="F430" s="10"/>
      <c r="G430" s="10"/>
      <c r="H430" s="10"/>
      <c r="I430" s="10"/>
      <c r="J430" s="9"/>
      <c r="K430" s="10"/>
      <c r="L430" s="10"/>
      <c r="M430" s="10"/>
    </row>
    <row r="431" spans="1:13" hidden="1" x14ac:dyDescent="0.2">
      <c r="A431" s="9"/>
      <c r="B431" s="11" t="s">
        <v>283</v>
      </c>
      <c r="C431" s="12"/>
      <c r="D431" s="12"/>
      <c r="E431" s="13" t="e">
        <f>SUM(#REF!+E21+E33+E52+#REF!+E65+E71+E77+#REF!+E83+E89+E95+E101+E119+E125+E157+#REF!+E169+E193+E205+E211+E217+E229+E295+E302+E314+E320+E326+E351+E357+E375+E387+E405+E412+E418)</f>
        <v>#REF!</v>
      </c>
      <c r="F431" s="13" t="e">
        <f>SUM(#REF!+F21+F33+F52+#REF!+F65+F71+F77+#REF!+F83+F89+F95+F101+F119+F125+F157+#REF!+F169+F193+F205+F211+F217+F229+F295+F302+F314+F320+F326+F351+F357+F375+F387+F405+F412+F418)</f>
        <v>#REF!</v>
      </c>
      <c r="G431" s="13" t="e">
        <f>SUM(#REF!+G21+G33+G52+#REF!+G65+G71+G77+#REF!+G83+G89+G95+G101+G119+G125+G157+#REF!+G169+G193+G205+G211+G217+G229+G295+G302+G314+G320+G326+G351+G357+G375+G387+G405+G412+G418)</f>
        <v>#REF!</v>
      </c>
      <c r="H431" s="13" t="e">
        <f>SUM(#REF!+H21+H33+H52+#REF!+H65+H71+H77+#REF!+H83+H89+H95+H101+H119+H125+H157+#REF!+H169+H193+H205+H211+H217+H229+H295+H302+H314+H320+H326+H351+H357+H375+H387+H405+H412+H418)</f>
        <v>#REF!</v>
      </c>
      <c r="I431" s="13" t="e">
        <f>SUM(#REF!+I21+I33+I52+#REF!+I65+I71+I77+#REF!+I83+I89+I95+I101+I119+I125+I157+#REF!+I169+I193+I205+I211+I217+I229+I295+I302+I314+I320+I326+I351+I357+I375+I387+I405+I412+I418)</f>
        <v>#REF!</v>
      </c>
      <c r="J431" s="9"/>
      <c r="K431" s="10"/>
      <c r="L431" s="10"/>
      <c r="M431" s="10"/>
    </row>
    <row r="432" spans="1:13" hidden="1" x14ac:dyDescent="0.2">
      <c r="A432" s="9"/>
      <c r="B432" s="10"/>
      <c r="C432" s="10"/>
      <c r="D432" s="10"/>
      <c r="E432" s="10"/>
      <c r="F432" s="10"/>
      <c r="G432" s="10"/>
      <c r="H432" s="10"/>
      <c r="I432" s="14"/>
      <c r="J432" s="9"/>
      <c r="K432" s="10"/>
      <c r="L432" s="10"/>
      <c r="M432" s="10"/>
    </row>
    <row r="433" spans="5:10" hidden="1" x14ac:dyDescent="0.2">
      <c r="E433" s="2" t="e">
        <f>SUM(F431:I431)</f>
        <v>#REF!</v>
      </c>
    </row>
    <row r="435" spans="5:10" x14ac:dyDescent="0.2">
      <c r="H435" s="5"/>
      <c r="I435" s="5"/>
      <c r="J435" s="25"/>
    </row>
    <row r="436" spans="5:10" x14ac:dyDescent="0.2">
      <c r="I436" s="2"/>
    </row>
  </sheetData>
  <autoFilter ref="A5:M428"/>
  <mergeCells count="501">
    <mergeCell ref="M417:M422"/>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M404:M409"/>
    <mergeCell ref="B410:M410"/>
    <mergeCell ref="A411:A416"/>
    <mergeCell ref="B411:B416"/>
    <mergeCell ref="C411:C416"/>
    <mergeCell ref="J411:J416"/>
    <mergeCell ref="K411:K416"/>
    <mergeCell ref="L411:L416"/>
    <mergeCell ref="M411:M416"/>
    <mergeCell ref="A404:A409"/>
    <mergeCell ref="B404:B409"/>
    <mergeCell ref="C404:C409"/>
    <mergeCell ref="J404:J409"/>
    <mergeCell ref="K404:K409"/>
    <mergeCell ref="L404:L409"/>
    <mergeCell ref="M392:M397"/>
    <mergeCell ref="A398:A403"/>
    <mergeCell ref="B398:B403"/>
    <mergeCell ref="C398:C403"/>
    <mergeCell ref="J398:J403"/>
    <mergeCell ref="K398:K403"/>
    <mergeCell ref="L398:L403"/>
    <mergeCell ref="M398:M403"/>
    <mergeCell ref="A392:A397"/>
    <mergeCell ref="B392:B397"/>
    <mergeCell ref="C392:C397"/>
    <mergeCell ref="J392:J397"/>
    <mergeCell ref="K392:K397"/>
    <mergeCell ref="L392:L397"/>
    <mergeCell ref="M380:M385"/>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M368:M373"/>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M356:M361"/>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M343:M348"/>
    <mergeCell ref="B349:M349"/>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M331:M336"/>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M319:M324"/>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07:M312"/>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M294:M299"/>
    <mergeCell ref="B300:M300"/>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M282:M287"/>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M270:M275"/>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M258:M263"/>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46:M251"/>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34:M239"/>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22:M227"/>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M210:M215"/>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M198:M203"/>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M186:M191"/>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M174:M179"/>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M162:M167"/>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M148:M153"/>
    <mergeCell ref="B154:M154"/>
    <mergeCell ref="B155:M155"/>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36:M141"/>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24:M129"/>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12:M117"/>
    <mergeCell ref="A118:A123"/>
    <mergeCell ref="B118:B123"/>
    <mergeCell ref="C118:C123"/>
    <mergeCell ref="J118:J123"/>
    <mergeCell ref="K118:K123"/>
    <mergeCell ref="L118:L123"/>
    <mergeCell ref="M118:M123"/>
    <mergeCell ref="A112:A117"/>
    <mergeCell ref="B112:B117"/>
    <mergeCell ref="C112:C117"/>
    <mergeCell ref="J112:J117"/>
    <mergeCell ref="K112:K117"/>
    <mergeCell ref="L112:L117"/>
    <mergeCell ref="M100:M105"/>
    <mergeCell ref="A106:A111"/>
    <mergeCell ref="B106:B111"/>
    <mergeCell ref="C106:C111"/>
    <mergeCell ref="J106:J111"/>
    <mergeCell ref="K106:K111"/>
    <mergeCell ref="L106:L111"/>
    <mergeCell ref="M106:M111"/>
    <mergeCell ref="A100:A105"/>
    <mergeCell ref="B100:B105"/>
    <mergeCell ref="C100:C105"/>
    <mergeCell ref="J100:J105"/>
    <mergeCell ref="K100:K105"/>
    <mergeCell ref="L100:L105"/>
    <mergeCell ref="M88:M93"/>
    <mergeCell ref="A94:A99"/>
    <mergeCell ref="B94:B99"/>
    <mergeCell ref="C94:C99"/>
    <mergeCell ref="J94:J99"/>
    <mergeCell ref="K94:K99"/>
    <mergeCell ref="L94:L99"/>
    <mergeCell ref="M94:M99"/>
    <mergeCell ref="A88:A93"/>
    <mergeCell ref="B88:B93"/>
    <mergeCell ref="C88:C93"/>
    <mergeCell ref="J88:J93"/>
    <mergeCell ref="K88:K93"/>
    <mergeCell ref="L88:L93"/>
    <mergeCell ref="M76:M81"/>
    <mergeCell ref="A82:A87"/>
    <mergeCell ref="B82:B87"/>
    <mergeCell ref="C82:C87"/>
    <mergeCell ref="J82:J87"/>
    <mergeCell ref="K82:K87"/>
    <mergeCell ref="L82:L87"/>
    <mergeCell ref="M82:M87"/>
    <mergeCell ref="A76:A81"/>
    <mergeCell ref="B76:B81"/>
    <mergeCell ref="C76:C81"/>
    <mergeCell ref="J76:J81"/>
    <mergeCell ref="K76:K81"/>
    <mergeCell ref="L76:L81"/>
    <mergeCell ref="M64:M69"/>
    <mergeCell ref="A70:A75"/>
    <mergeCell ref="B70:B75"/>
    <mergeCell ref="C70:C75"/>
    <mergeCell ref="J70:J75"/>
    <mergeCell ref="K70:K75"/>
    <mergeCell ref="L70:L75"/>
    <mergeCell ref="M70:M75"/>
    <mergeCell ref="A64:A69"/>
    <mergeCell ref="B64:B69"/>
    <mergeCell ref="C64:C69"/>
    <mergeCell ref="J64:J69"/>
    <mergeCell ref="K64:K69"/>
    <mergeCell ref="L64:L69"/>
    <mergeCell ref="B57:M57"/>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B38:M38"/>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B18:I18"/>
    <mergeCell ref="B19:M19"/>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A3:M3"/>
    <mergeCell ref="A4:A5"/>
    <mergeCell ref="B4:B5"/>
    <mergeCell ref="C4:C5"/>
    <mergeCell ref="D4:I4"/>
    <mergeCell ref="J4:J5"/>
    <mergeCell ref="K4:K5"/>
    <mergeCell ref="L4:L5"/>
    <mergeCell ref="M4:M5"/>
  </mergeCells>
  <pageMargins left="0.70866141732283472" right="0.70866141732283472" top="0.74803149606299213" bottom="0.74803149606299213" header="0" footer="0"/>
  <pageSetup paperSize="9" scale="43" fitToWidth="3" fitToHeight="12" orientation="landscape" r:id="rId1"/>
  <rowBreaks count="9" manualBreakCount="9">
    <brk id="37" max="17" man="1"/>
    <brk id="69" max="17" man="1"/>
    <brk id="99" max="17" man="1"/>
    <brk id="167" max="17" man="1"/>
    <brk id="214" max="18" man="1"/>
    <brk id="215" max="18" man="1"/>
    <brk id="293" max="17" man="1"/>
    <brk id="330" max="17" man="1"/>
    <brk id="37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 мер</vt:lpstr>
      <vt:lpstr>'Перечень мер'!Область_печати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averem</dc:creator>
  <cp:lastModifiedBy>Орлова Светлана Ивановна</cp:lastModifiedBy>
  <dcterms:created xsi:type="dcterms:W3CDTF">2022-06-23T11:40:41Z</dcterms:created>
  <dcterms:modified xsi:type="dcterms:W3CDTF">2022-11-24T11:52:32Z</dcterms:modified>
</cp:coreProperties>
</file>