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lova\Documents\!ПРОГРАММА соц. эк. развития\На сайт\отчеты по ПСЭР на сайт\"/>
    </mc:Choice>
  </mc:AlternateContent>
  <bookViews>
    <workbookView xWindow="-120" yWindow="-120" windowWidth="21840" windowHeight="13740"/>
  </bookViews>
  <sheets>
    <sheet name="Перечень мер" sheetId="1" r:id="rId1"/>
  </sheets>
  <definedNames>
    <definedName name="_xlnm._FilterDatabase" localSheetId="0" hidden="1">'Перечень мер'!$A$3:$AB$326</definedName>
  </definedNames>
  <calcPr calcId="152511"/>
</workbook>
</file>

<file path=xl/calcChain.xml><?xml version="1.0" encoding="utf-8"?>
<calcChain xmlns="http://schemas.openxmlformats.org/spreadsheetml/2006/main">
  <c r="G7" i="1" l="1"/>
  <c r="G13" i="1" s="1"/>
  <c r="H7" i="1"/>
  <c r="H13" i="1" s="1"/>
  <c r="F7" i="1"/>
  <c r="F13" i="1" s="1"/>
  <c r="G272" i="1"/>
  <c r="H272" i="1"/>
  <c r="I272" i="1"/>
  <c r="E274" i="1"/>
  <c r="E275" i="1"/>
  <c r="E276" i="1"/>
  <c r="E277" i="1"/>
  <c r="E273" i="1"/>
  <c r="E178" i="1"/>
  <c r="E177" i="1"/>
  <c r="E176" i="1"/>
  <c r="E175" i="1"/>
  <c r="E139" i="1"/>
  <c r="E133" i="1"/>
  <c r="E127" i="1"/>
  <c r="E121" i="1"/>
  <c r="F126" i="1"/>
  <c r="F106" i="1"/>
  <c r="I106" i="1"/>
  <c r="E52" i="1"/>
  <c r="G11" i="1"/>
  <c r="H11" i="1"/>
  <c r="I11" i="1"/>
  <c r="G10" i="1"/>
  <c r="H10" i="1"/>
  <c r="I10" i="1"/>
  <c r="G9" i="1"/>
  <c r="H9" i="1"/>
  <c r="I9" i="1"/>
  <c r="G8" i="1"/>
  <c r="H8" i="1"/>
  <c r="F8" i="1"/>
  <c r="F9" i="1"/>
  <c r="F10" i="1"/>
  <c r="F11" i="1"/>
  <c r="E280" i="1"/>
  <c r="G259" i="1"/>
  <c r="E261" i="1"/>
  <c r="F192" i="1"/>
  <c r="F186" i="1"/>
  <c r="G180" i="1"/>
  <c r="H180" i="1"/>
  <c r="I180" i="1"/>
  <c r="F180" i="1"/>
  <c r="E182" i="1"/>
  <c r="E183" i="1"/>
  <c r="E184" i="1"/>
  <c r="E185" i="1"/>
  <c r="E181" i="1"/>
  <c r="E167" i="1"/>
  <c r="E157" i="1"/>
  <c r="E153" i="1"/>
  <c r="E147" i="1"/>
  <c r="E141" i="1"/>
  <c r="I64" i="1"/>
  <c r="F64" i="1"/>
  <c r="I58" i="1"/>
  <c r="G58" i="1"/>
  <c r="F58" i="1"/>
  <c r="F32" i="1"/>
  <c r="E33" i="1"/>
  <c r="F16" i="1"/>
  <c r="G17" i="1"/>
  <c r="H17" i="1"/>
  <c r="I17" i="1"/>
  <c r="F17" i="1"/>
  <c r="E164" i="1"/>
  <c r="E165" i="1"/>
  <c r="E166" i="1"/>
  <c r="E163" i="1"/>
  <c r="G162" i="1"/>
  <c r="H162" i="1"/>
  <c r="I162" i="1"/>
  <c r="F162" i="1"/>
  <c r="U66" i="1"/>
  <c r="E59" i="1"/>
  <c r="E41" i="1"/>
  <c r="F39" i="1"/>
  <c r="F26" i="1"/>
  <c r="F20" i="1"/>
  <c r="E22" i="1"/>
  <c r="E23" i="1"/>
  <c r="E24" i="1"/>
  <c r="E25" i="1"/>
  <c r="E21" i="1"/>
  <c r="E83" i="1"/>
  <c r="E77" i="1"/>
  <c r="E66" i="1"/>
  <c r="E65" i="1"/>
  <c r="E63" i="1"/>
  <c r="E61" i="1"/>
  <c r="E60" i="1"/>
  <c r="E46" i="1"/>
  <c r="E40" i="1"/>
  <c r="E27" i="1"/>
  <c r="N179" i="1"/>
  <c r="N178" i="1"/>
  <c r="N177" i="1"/>
  <c r="N176" i="1"/>
  <c r="N175" i="1"/>
  <c r="R174" i="1"/>
  <c r="Q174" i="1"/>
  <c r="P174" i="1"/>
  <c r="O174" i="1"/>
  <c r="E190" i="1"/>
  <c r="E297" i="1"/>
  <c r="N57" i="1"/>
  <c r="N56" i="1"/>
  <c r="N55" i="1"/>
  <c r="N54" i="1"/>
  <c r="N53" i="1"/>
  <c r="R52" i="1"/>
  <c r="Q52" i="1"/>
  <c r="P52" i="1"/>
  <c r="O52" i="1"/>
  <c r="E179" i="1"/>
  <c r="I174" i="1"/>
  <c r="H174" i="1"/>
  <c r="G174" i="1"/>
  <c r="F174" i="1"/>
  <c r="E326" i="1"/>
  <c r="E325" i="1"/>
  <c r="E324" i="1"/>
  <c r="E323" i="1"/>
  <c r="E322" i="1"/>
  <c r="H321" i="1"/>
  <c r="G321" i="1"/>
  <c r="F321" i="1"/>
  <c r="E320" i="1"/>
  <c r="E319" i="1"/>
  <c r="E318" i="1"/>
  <c r="E317" i="1"/>
  <c r="E316" i="1"/>
  <c r="E315" i="1" s="1"/>
  <c r="H315" i="1"/>
  <c r="G315" i="1"/>
  <c r="F315" i="1"/>
  <c r="E314" i="1"/>
  <c r="E313" i="1"/>
  <c r="E312" i="1"/>
  <c r="E311" i="1"/>
  <c r="E310" i="1"/>
  <c r="I309" i="1"/>
  <c r="H309" i="1"/>
  <c r="G309" i="1"/>
  <c r="F309" i="1"/>
  <c r="E307" i="1"/>
  <c r="E306" i="1"/>
  <c r="E305" i="1"/>
  <c r="E304" i="1"/>
  <c r="E303" i="1"/>
  <c r="I302" i="1"/>
  <c r="H302" i="1"/>
  <c r="G302" i="1"/>
  <c r="F302" i="1"/>
  <c r="E301" i="1"/>
  <c r="E300" i="1"/>
  <c r="E299" i="1"/>
  <c r="E298" i="1"/>
  <c r="I296" i="1"/>
  <c r="H296" i="1"/>
  <c r="G296" i="1"/>
  <c r="F296" i="1"/>
  <c r="E295" i="1"/>
  <c r="E294" i="1"/>
  <c r="E293" i="1"/>
  <c r="E292" i="1"/>
  <c r="E291" i="1"/>
  <c r="I290" i="1"/>
  <c r="H290" i="1"/>
  <c r="G290" i="1"/>
  <c r="F290" i="1"/>
  <c r="E289" i="1"/>
  <c r="E288" i="1"/>
  <c r="E287" i="1"/>
  <c r="E286" i="1"/>
  <c r="E285" i="1"/>
  <c r="I284" i="1"/>
  <c r="H284" i="1"/>
  <c r="G284" i="1"/>
  <c r="F284" i="1"/>
  <c r="E283" i="1"/>
  <c r="E282" i="1"/>
  <c r="E281" i="1"/>
  <c r="E279" i="1"/>
  <c r="I278" i="1"/>
  <c r="H278" i="1"/>
  <c r="G278" i="1"/>
  <c r="F278" i="1"/>
  <c r="F272" i="1"/>
  <c r="E271" i="1"/>
  <c r="E270" i="1"/>
  <c r="E269" i="1"/>
  <c r="E268" i="1"/>
  <c r="E267" i="1"/>
  <c r="I266" i="1"/>
  <c r="H266" i="1"/>
  <c r="G266" i="1"/>
  <c r="F266" i="1"/>
  <c r="E264" i="1"/>
  <c r="E263" i="1"/>
  <c r="E262" i="1"/>
  <c r="E260" i="1"/>
  <c r="I259" i="1"/>
  <c r="H259" i="1"/>
  <c r="F259" i="1"/>
  <c r="E258" i="1"/>
  <c r="E257" i="1"/>
  <c r="E256" i="1"/>
  <c r="E255" i="1"/>
  <c r="E254" i="1"/>
  <c r="I253" i="1"/>
  <c r="H253" i="1"/>
  <c r="G253" i="1"/>
  <c r="F253" i="1"/>
  <c r="E252" i="1"/>
  <c r="E251" i="1"/>
  <c r="E250" i="1"/>
  <c r="E249" i="1"/>
  <c r="E248" i="1"/>
  <c r="I247" i="1"/>
  <c r="H247" i="1"/>
  <c r="G247" i="1"/>
  <c r="F247" i="1"/>
  <c r="E246" i="1"/>
  <c r="E245" i="1"/>
  <c r="E244" i="1"/>
  <c r="E243" i="1"/>
  <c r="E242" i="1"/>
  <c r="I241" i="1"/>
  <c r="H241" i="1"/>
  <c r="G241" i="1"/>
  <c r="F241" i="1"/>
  <c r="E240" i="1"/>
  <c r="E239" i="1"/>
  <c r="E238" i="1"/>
  <c r="E237" i="1"/>
  <c r="E236" i="1"/>
  <c r="I235" i="1"/>
  <c r="H235" i="1"/>
  <c r="G235" i="1"/>
  <c r="F235" i="1"/>
  <c r="E234" i="1"/>
  <c r="E233" i="1"/>
  <c r="E232" i="1"/>
  <c r="E231" i="1"/>
  <c r="E230" i="1"/>
  <c r="I229" i="1"/>
  <c r="H229" i="1"/>
  <c r="G229" i="1"/>
  <c r="F229" i="1"/>
  <c r="E228" i="1"/>
  <c r="E227" i="1"/>
  <c r="E226" i="1"/>
  <c r="E225" i="1"/>
  <c r="E224" i="1"/>
  <c r="I223" i="1"/>
  <c r="H223" i="1"/>
  <c r="G223" i="1"/>
  <c r="F223" i="1"/>
  <c r="E222" i="1"/>
  <c r="E221" i="1"/>
  <c r="E220" i="1"/>
  <c r="E219" i="1"/>
  <c r="E218" i="1"/>
  <c r="I217" i="1"/>
  <c r="H217" i="1"/>
  <c r="G217" i="1"/>
  <c r="F217" i="1"/>
  <c r="E215" i="1"/>
  <c r="E214" i="1"/>
  <c r="E213" i="1"/>
  <c r="E212" i="1"/>
  <c r="E211" i="1"/>
  <c r="I210" i="1"/>
  <c r="H210" i="1"/>
  <c r="G210" i="1"/>
  <c r="F210" i="1"/>
  <c r="E209" i="1"/>
  <c r="E208" i="1"/>
  <c r="E207" i="1"/>
  <c r="E206" i="1"/>
  <c r="E205" i="1"/>
  <c r="I204" i="1"/>
  <c r="H204" i="1"/>
  <c r="G204" i="1"/>
  <c r="F204" i="1"/>
  <c r="E203" i="1"/>
  <c r="E202" i="1"/>
  <c r="E201" i="1"/>
  <c r="E200" i="1"/>
  <c r="E199" i="1"/>
  <c r="I198" i="1"/>
  <c r="H198" i="1"/>
  <c r="G198" i="1"/>
  <c r="F198" i="1"/>
  <c r="E197" i="1"/>
  <c r="E196" i="1"/>
  <c r="E195" i="1"/>
  <c r="E194" i="1"/>
  <c r="E193" i="1"/>
  <c r="I192" i="1"/>
  <c r="H192" i="1"/>
  <c r="G192" i="1"/>
  <c r="E191" i="1"/>
  <c r="E189" i="1"/>
  <c r="E188" i="1"/>
  <c r="E187" i="1"/>
  <c r="I186" i="1"/>
  <c r="H186" i="1"/>
  <c r="G186" i="1"/>
  <c r="E173" i="1"/>
  <c r="E172" i="1"/>
  <c r="E171" i="1"/>
  <c r="I170" i="1"/>
  <c r="E170" i="1" s="1"/>
  <c r="I169" i="1"/>
  <c r="I7" i="1" s="1"/>
  <c r="H168" i="1"/>
  <c r="G168" i="1"/>
  <c r="F168" i="1"/>
  <c r="E161" i="1"/>
  <c r="E160" i="1"/>
  <c r="E159" i="1"/>
  <c r="E158" i="1"/>
  <c r="I156" i="1"/>
  <c r="H156" i="1"/>
  <c r="G156" i="1"/>
  <c r="F156" i="1"/>
  <c r="E155" i="1"/>
  <c r="E154" i="1"/>
  <c r="E152" i="1"/>
  <c r="E151" i="1"/>
  <c r="I150" i="1"/>
  <c r="H150" i="1"/>
  <c r="G150" i="1"/>
  <c r="F150" i="1"/>
  <c r="E149" i="1"/>
  <c r="E148" i="1"/>
  <c r="E146" i="1"/>
  <c r="E145" i="1"/>
  <c r="I144" i="1"/>
  <c r="H144" i="1"/>
  <c r="G144" i="1"/>
  <c r="F144" i="1"/>
  <c r="E143" i="1"/>
  <c r="E142" i="1"/>
  <c r="E140" i="1"/>
  <c r="E138" i="1" s="1"/>
  <c r="I138" i="1"/>
  <c r="H138" i="1"/>
  <c r="G138" i="1"/>
  <c r="F138" i="1"/>
  <c r="E137" i="1"/>
  <c r="E136" i="1"/>
  <c r="E135" i="1"/>
  <c r="E134" i="1"/>
  <c r="I132" i="1"/>
  <c r="H132" i="1"/>
  <c r="G132" i="1"/>
  <c r="F132" i="1"/>
  <c r="E131" i="1"/>
  <c r="E130" i="1"/>
  <c r="E129" i="1"/>
  <c r="E128" i="1"/>
  <c r="I126" i="1"/>
  <c r="H126" i="1"/>
  <c r="G126" i="1"/>
  <c r="E125" i="1"/>
  <c r="E124" i="1"/>
  <c r="E123" i="1"/>
  <c r="E122" i="1"/>
  <c r="I120" i="1"/>
  <c r="H120" i="1"/>
  <c r="G120" i="1"/>
  <c r="F120" i="1"/>
  <c r="E113" i="1"/>
  <c r="E112" i="1" s="1"/>
  <c r="I112" i="1"/>
  <c r="H112" i="1"/>
  <c r="G112" i="1"/>
  <c r="F112" i="1"/>
  <c r="E107" i="1"/>
  <c r="E106" i="1" s="1"/>
  <c r="H106" i="1"/>
  <c r="G106" i="1"/>
  <c r="E101" i="1"/>
  <c r="E100" i="1" s="1"/>
  <c r="I100" i="1"/>
  <c r="H100" i="1"/>
  <c r="G100" i="1"/>
  <c r="F100" i="1"/>
  <c r="E95" i="1"/>
  <c r="E94" i="1" s="1"/>
  <c r="I94" i="1"/>
  <c r="H94" i="1"/>
  <c r="G94" i="1"/>
  <c r="F94" i="1"/>
  <c r="E93" i="1"/>
  <c r="E92" i="1"/>
  <c r="E91" i="1"/>
  <c r="E90" i="1"/>
  <c r="E89" i="1"/>
  <c r="I88" i="1"/>
  <c r="H88" i="1"/>
  <c r="G88" i="1"/>
  <c r="F88" i="1"/>
  <c r="E87" i="1"/>
  <c r="E86" i="1"/>
  <c r="E85" i="1"/>
  <c r="E84" i="1"/>
  <c r="I82" i="1"/>
  <c r="H82" i="1"/>
  <c r="G82" i="1"/>
  <c r="F82" i="1"/>
  <c r="E81" i="1"/>
  <c r="E80" i="1"/>
  <c r="E79" i="1"/>
  <c r="E78" i="1"/>
  <c r="E76" i="1" s="1"/>
  <c r="I76" i="1"/>
  <c r="H76" i="1"/>
  <c r="G76" i="1"/>
  <c r="F76" i="1"/>
  <c r="E75" i="1"/>
  <c r="E74" i="1"/>
  <c r="E73" i="1"/>
  <c r="E72" i="1"/>
  <c r="E71" i="1"/>
  <c r="I70" i="1"/>
  <c r="H70" i="1"/>
  <c r="G70" i="1"/>
  <c r="F70" i="1"/>
  <c r="E69" i="1"/>
  <c r="E68" i="1"/>
  <c r="E67" i="1"/>
  <c r="H64" i="1"/>
  <c r="G64" i="1"/>
  <c r="E62" i="1"/>
  <c r="H58" i="1"/>
  <c r="I52" i="1"/>
  <c r="H52" i="1"/>
  <c r="G52" i="1"/>
  <c r="F52" i="1"/>
  <c r="E50" i="1"/>
  <c r="E49" i="1"/>
  <c r="E48" i="1"/>
  <c r="E47" i="1"/>
  <c r="I45" i="1"/>
  <c r="H45" i="1"/>
  <c r="G45" i="1"/>
  <c r="F45" i="1"/>
  <c r="E44" i="1"/>
  <c r="E43" i="1"/>
  <c r="E42" i="1"/>
  <c r="I39" i="1"/>
  <c r="H39" i="1"/>
  <c r="G39" i="1"/>
  <c r="E37" i="1"/>
  <c r="E36" i="1"/>
  <c r="E35" i="1"/>
  <c r="E34" i="1"/>
  <c r="E32" i="1" s="1"/>
  <c r="I32" i="1"/>
  <c r="H32" i="1"/>
  <c r="G32" i="1"/>
  <c r="E31" i="1"/>
  <c r="E30" i="1"/>
  <c r="E29" i="1"/>
  <c r="E28" i="1"/>
  <c r="I26" i="1"/>
  <c r="H26" i="1"/>
  <c r="G26" i="1"/>
  <c r="I20" i="1"/>
  <c r="H20" i="1"/>
  <c r="G20" i="1"/>
  <c r="I16" i="1"/>
  <c r="H16" i="1"/>
  <c r="G16" i="1"/>
  <c r="I15" i="1"/>
  <c r="H15" i="1"/>
  <c r="G15" i="1"/>
  <c r="F15" i="1"/>
  <c r="H14" i="1"/>
  <c r="G14" i="1"/>
  <c r="F14" i="1"/>
  <c r="E144" i="1"/>
  <c r="I14" i="1"/>
  <c r="E58" i="1" l="1"/>
  <c r="E162" i="1"/>
  <c r="E272" i="1"/>
  <c r="E198" i="1"/>
  <c r="E210" i="1"/>
  <c r="E247" i="1"/>
  <c r="E284" i="1"/>
  <c r="E302" i="1"/>
  <c r="E309" i="1"/>
  <c r="E321" i="1"/>
  <c r="N174" i="1"/>
  <c r="E45" i="1"/>
  <c r="E156" i="1"/>
  <c r="E229" i="1"/>
  <c r="E253" i="1"/>
  <c r="E259" i="1"/>
  <c r="E10" i="1"/>
  <c r="E82" i="1"/>
  <c r="E120" i="1"/>
  <c r="E150" i="1"/>
  <c r="E204" i="1"/>
  <c r="E64" i="1"/>
  <c r="E132" i="1"/>
  <c r="E17" i="1"/>
  <c r="E14" i="1"/>
  <c r="E39" i="1"/>
  <c r="E266" i="1"/>
  <c r="E290" i="1"/>
  <c r="E9" i="1"/>
  <c r="E11" i="1"/>
  <c r="E16" i="1"/>
  <c r="E192" i="1"/>
  <c r="E217" i="1"/>
  <c r="E223" i="1"/>
  <c r="E241" i="1"/>
  <c r="E278" i="1"/>
  <c r="E296" i="1"/>
  <c r="N52" i="1"/>
  <c r="E70" i="1"/>
  <c r="E88" i="1"/>
  <c r="I13" i="1"/>
  <c r="E13" i="1" s="1"/>
  <c r="I168" i="1"/>
  <c r="I8" i="1"/>
  <c r="I6" i="1" s="1"/>
  <c r="E169" i="1"/>
  <c r="E168" i="1" s="1"/>
  <c r="E186" i="1"/>
  <c r="E26" i="1"/>
  <c r="E20" i="1"/>
  <c r="E235" i="1"/>
  <c r="E174" i="1"/>
  <c r="E126" i="1"/>
  <c r="H12" i="1"/>
  <c r="E8" i="1"/>
  <c r="F6" i="1"/>
  <c r="H6" i="1"/>
  <c r="G12" i="1"/>
  <c r="E15" i="1"/>
  <c r="E180" i="1"/>
  <c r="G6" i="1"/>
  <c r="F12" i="1"/>
  <c r="I12" i="1" l="1"/>
  <c r="E12" i="1" s="1"/>
  <c r="E7" i="1"/>
  <c r="E6" i="1" s="1"/>
</calcChain>
</file>

<file path=xl/sharedStrings.xml><?xml version="1.0" encoding="utf-8"?>
<sst xmlns="http://schemas.openxmlformats.org/spreadsheetml/2006/main" count="476" uniqueCount="319">
  <si>
    <t>№ п/п</t>
  </si>
  <si>
    <t>Наименование мероприятия</t>
  </si>
  <si>
    <t>По годам</t>
  </si>
  <si>
    <t>Всего</t>
  </si>
  <si>
    <t>ОБ</t>
  </si>
  <si>
    <t>ФБ</t>
  </si>
  <si>
    <t>МБ</t>
  </si>
  <si>
    <t>ВБС</t>
  </si>
  <si>
    <t>-</t>
  </si>
  <si>
    <r>
      <rPr>
        <b/>
        <sz val="8"/>
        <color indexed="8"/>
        <rFont val="Arial"/>
        <family val="2"/>
        <charset val="204"/>
      </rPr>
      <t xml:space="preserve">ИТОГО ПО ПРОГРАММЕ 
</t>
    </r>
    <r>
      <rPr>
        <sz val="8"/>
        <color indexed="8"/>
        <rFont val="Arial"/>
        <family val="2"/>
        <charset val="204"/>
      </rPr>
      <t>(без учета туркластера "Порт Лиинахамари")</t>
    </r>
    <r>
      <rPr>
        <b/>
        <sz val="8"/>
        <color indexed="8"/>
        <rFont val="Arial"/>
        <family val="2"/>
        <charset val="204"/>
      </rPr>
      <t xml:space="preserve"> </t>
    </r>
  </si>
  <si>
    <t>2021-2025</t>
  </si>
  <si>
    <t>А</t>
  </si>
  <si>
    <t>Мероприятия по развитию новой экономики</t>
  </si>
  <si>
    <t>1</t>
  </si>
  <si>
    <t>Развитие промышленных предприятий</t>
  </si>
  <si>
    <t>1.1.</t>
  </si>
  <si>
    <t xml:space="preserve">Создание металлургического мини-завода на промплощадке плавильного цеха в пгт. Никель </t>
  </si>
  <si>
    <t>2021-2023</t>
  </si>
  <si>
    <t>1.2.</t>
  </si>
  <si>
    <t>Строительство завода по производству абразивных материалов</t>
  </si>
  <si>
    <t>1.3.</t>
  </si>
  <si>
    <t>Создание эко-завода по переработке вторичных пластиковых материалов</t>
  </si>
  <si>
    <t>2</t>
  </si>
  <si>
    <t>Развитие сельского хозяйства и аквакультуры</t>
  </si>
  <si>
    <t>2.1.</t>
  </si>
  <si>
    <t>Создание форелевого хозяйства</t>
  </si>
  <si>
    <t>2.2.</t>
  </si>
  <si>
    <t>Создание молочно-товарной фермы "Казаки на севере"</t>
  </si>
  <si>
    <t>3</t>
  </si>
  <si>
    <t>Развитие туризма и сферы услуг</t>
  </si>
  <si>
    <t>3.1.</t>
  </si>
  <si>
    <t>Туристический кластер "Порт Лиинахамари"</t>
  </si>
  <si>
    <t>2025-2030</t>
  </si>
  <si>
    <t>3.2.</t>
  </si>
  <si>
    <t>Создание Парка активного отдыха и экстремальных видов спорта в пгт. Никель</t>
  </si>
  <si>
    <t>3.3.</t>
  </si>
  <si>
    <t>Создание торгово-пешеходной зоны в пгт. Никель</t>
  </si>
  <si>
    <t>3.4.</t>
  </si>
  <si>
    <t>Создание туристско-информационного центра Печенгского муниципального округа</t>
  </si>
  <si>
    <t>3.5.</t>
  </si>
  <si>
    <t>Строительство гостиничного комплекса "ViaNickel"</t>
  </si>
  <si>
    <t>3.6.</t>
  </si>
  <si>
    <t>Строительство гостиничного комплекса "Полярия"</t>
  </si>
  <si>
    <t>3.7.</t>
  </si>
  <si>
    <t>Строительство объекта придорожного сервиса - многофункционального сервисного комплекса Petsamo</t>
  </si>
  <si>
    <t>3.8</t>
  </si>
  <si>
    <t>Строительство экотурбазы</t>
  </si>
  <si>
    <t>3.9.</t>
  </si>
  <si>
    <t>Реализация проекта кафе на колесах</t>
  </si>
  <si>
    <t>3.10.</t>
  </si>
  <si>
    <t>Создание пекарни-кондитерской BROD</t>
  </si>
  <si>
    <t>3.11.</t>
  </si>
  <si>
    <t>Реализация проекта "Еда на колесах"</t>
  </si>
  <si>
    <t>B</t>
  </si>
  <si>
    <t>Мероприятия по развитию инфраструктуры и городской среды</t>
  </si>
  <si>
    <t>4</t>
  </si>
  <si>
    <t>Развитие социальной сферы</t>
  </si>
  <si>
    <t>4.1.</t>
  </si>
  <si>
    <t>4.2.</t>
  </si>
  <si>
    <t>4.3.</t>
  </si>
  <si>
    <t>Капитальный ремонт поликлиники в г. Заполярный</t>
  </si>
  <si>
    <t>4.4.</t>
  </si>
  <si>
    <t>Строительство модульного фельдшерско-акушерского пункта в поселке Корзуново</t>
  </si>
  <si>
    <t>4.5.</t>
  </si>
  <si>
    <t>Строительство модульного фельдшерско-акушерского пункта в населенном пункте Лиинахамари</t>
  </si>
  <si>
    <t>4.6.</t>
  </si>
  <si>
    <t>Строительство модульной амбулатории  в поселке городского типа Печенга</t>
  </si>
  <si>
    <t>4.7.</t>
  </si>
  <si>
    <t>Строительство модульного фельдшерско-акушерского пункта в населенном пункте Раякоски</t>
  </si>
  <si>
    <t>2021-2022</t>
  </si>
  <si>
    <t>4.9.</t>
  </si>
  <si>
    <t>4.10.</t>
  </si>
  <si>
    <t>Реконструкция Дворца культуры "Восход" в пгт. Никель</t>
  </si>
  <si>
    <t>4.11.</t>
  </si>
  <si>
    <t>Реконструкция Дворца культуры "Октябрь" в г. Заполярный</t>
  </si>
  <si>
    <t>2022-2024</t>
  </si>
  <si>
    <t>• Выполнена реконструкция и оснащение концертного зала, ремонт внутренних помещений, реконструкция системы вентиляции и кондиционирования;
• Созданы условия для проведения крупных культурно-досуговых мероприятий и фестивалей, в том числе международных;
• Оборудован молодежный центр;
• Уровень удовлетворенности жителей г. Заполярный качеством культурно-досуговой сферы вырос с 27 до 55 %</t>
  </si>
  <si>
    <t>4.12.</t>
  </si>
  <si>
    <t>Капитальный ремонт библиотеки и детской школы искусств в п. Спутник</t>
  </si>
  <si>
    <t>4.13.</t>
  </si>
  <si>
    <t>Строительство спортивного комплекса для размещения ДЮСШ в пгт. Никель</t>
  </si>
  <si>
    <t>2023-2025</t>
  </si>
  <si>
    <t>4.14.</t>
  </si>
  <si>
    <t xml:space="preserve">Реконструкция спортивного комплекса Строитель в г. Заполярный </t>
  </si>
  <si>
    <t>2024-2025</t>
  </si>
  <si>
    <t>4.15.</t>
  </si>
  <si>
    <t>Капитальный ремонт Спортивного центра в п. Спутник</t>
  </si>
  <si>
    <t>5</t>
  </si>
  <si>
    <t>Модернизация жилья и инженерной инфраструктуры</t>
  </si>
  <si>
    <t>5.1.</t>
  </si>
  <si>
    <t>Разработка программы реализации мастер-плана пгт. Никель в части модернизации жилой застройки</t>
  </si>
  <si>
    <t>В рамках программы реализации мастер-плана пгт. Никель в части модернизации жилой застройки проработаны:
• Организационно-правовые вопросы расселения жилого фонда, сноса избыточных многоквартирных домов и предоставления гражданам комфортного жилья;
• Вопросы повышения инвестиционной привлекательности жилья, разработки финансовых инструментов привлечения инвестиций;
• Адресный список подлежащих сносу и реконструкции многоквартирных жилых домов;
• Эффекты от реализации программы;
• Подготовлена предпроектная документация</t>
  </si>
  <si>
    <t>5.2.</t>
  </si>
  <si>
    <t>Разработка программы реализации мастер-плана г. Заполярный в части модернизации жилой застройки</t>
  </si>
  <si>
    <t>2023-2024</t>
  </si>
  <si>
    <t>5.3.</t>
  </si>
  <si>
    <t>Снос аварийных зданий в пгт. Никель и г. Заполярный</t>
  </si>
  <si>
    <t>2021-2024</t>
  </si>
  <si>
    <t>• Произведен снос аварийных зданий площадью до 80 тыс. кв. м
• Осуществлен вывоз строительного мусора, выполнена рекультивация территории для последующего размещения новых зданий, сооружений, общественных пространств;
• Улучшен внешний облик пгт. Никель и г. Заполярный</t>
  </si>
  <si>
    <t>5.4.</t>
  </si>
  <si>
    <t>Капитальный ремонт домов в поселке Спутник, пгт Печенга, поселке 19 км</t>
  </si>
  <si>
    <t>5.5.</t>
  </si>
  <si>
    <t>5.6.</t>
  </si>
  <si>
    <t>Реконструкция системы теплоснабжения пгт. Никель</t>
  </si>
  <si>
    <t>2022-2025</t>
  </si>
  <si>
    <t>• Жители поселка обеспечены надежным теплоснабжением;
• Общее снижение издержек на теплоснабжение пгт. Никель на 60 %;
• Снижена себестоимость производства тепловой энергии в 2 раза;
• Снижены расходов бюджета на предоставление субсидии эксплуатирующей организации до 200 млн. руб. в год;
• Повышен уровень удовлетворенности жителей пгт. Никель качеством коммунальных услуг с 32 до 55 %</t>
  </si>
  <si>
    <t>5.7.</t>
  </si>
  <si>
    <t>Реконструкция системы водоснабжения пгт. Никель</t>
  </si>
  <si>
    <t>5.8.</t>
  </si>
  <si>
    <t>Реконструкция канализационных очистных сооружений пгт. Никель и г. Заполярный</t>
  </si>
  <si>
    <t>6</t>
  </si>
  <si>
    <t>Развитие городской среды</t>
  </si>
  <si>
    <t>6.1.</t>
  </si>
  <si>
    <t>Благоустройство Фестивальной площади в пгт. Никель</t>
  </si>
  <si>
    <t>6.2.</t>
  </si>
  <si>
    <t>Благоустройство общественной территории пл. Ленина в пгт Никель</t>
  </si>
  <si>
    <t>6.3.</t>
  </si>
  <si>
    <t>Благоустройство Центрального парка в пгт.  Никель</t>
  </si>
  <si>
    <t>6.4.</t>
  </si>
  <si>
    <t>Благоустройство "Тропы здоровья" в г. Заполярный</t>
  </si>
  <si>
    <t>6.5.</t>
  </si>
  <si>
    <t>6.6.</t>
  </si>
  <si>
    <t>Благоустройство общественной территории сквера по ул. Ленина в г. Заполярном</t>
  </si>
  <si>
    <t>6.7.</t>
  </si>
  <si>
    <t>Развитие событийной программы</t>
  </si>
  <si>
    <t>7</t>
  </si>
  <si>
    <t>Развитие институтов и международное сотрудничество</t>
  </si>
  <si>
    <t>7.1.</t>
  </si>
  <si>
    <t>Развитие Центра социальных проектов "Вторая школа" в пгт. Никель</t>
  </si>
  <si>
    <t>* ПАО ГМК "Норильский Никель": Поддержка проектного офиса (Развитие коммуникаций. Консолидация инструментов поддержки. Бизнес-кураторы. Консультационная помощь. Проект "Бизнес в школу"). Грантовый конкурс, поддержка социального предпринимательства, знакомство с лучшими практиками и тенденциями в сфере благотворительности и добровольчества</t>
  </si>
  <si>
    <t>7.2.</t>
  </si>
  <si>
    <t>Проведение Дней российско-норвежского приграничного сотрудничества</t>
  </si>
  <si>
    <t>7.3.</t>
  </si>
  <si>
    <t>Регулярное автобусное сообщение по маршруту: Мурманск-Киркенес-Мурманск</t>
  </si>
  <si>
    <t>ООО "Сириус"</t>
  </si>
  <si>
    <t>ПАО ГМК "Норильский Никель"</t>
  </si>
  <si>
    <t>ООО "Таргетинг"</t>
  </si>
  <si>
    <t>Министерство градостроительства и благоустройства Мурманской области</t>
  </si>
  <si>
    <t>Министерство строительства Мурманской области</t>
  </si>
  <si>
    <t>ООО "Мурманский абразивный завод"</t>
  </si>
  <si>
    <t>* Проведен капитальный ремонт здания библиотеки и детской школы искусств по ул. Новая, дом 4 в п. Спутник;
* Улучшено предоставление услуг в сфере культуры, а также обеспечены разнообразные формы досуга для жителей поселка и близлежащих населенных пунктов</t>
  </si>
  <si>
    <t>• Построены здание спортивного комплекса и прилегающие к нему плоскостные сооружения;
• Численность занимающихся спортом пгт. Никель увеличилась на 30 % от уровня 2019 года;
• Уровень удовлетворенности жителей пгт. Никель возможностями для занятий спортом вырос с 76 до 85 %, возможностями для дополнительного образования: с 81 до 85 %</t>
  </si>
  <si>
    <t>• Выполнена реконструкция здания спорткомплекса "Строитель" и стадиона, благоустройство прилегающей парковой зоны;
• Численность занимающихся спортом в г. Заполярный увеличилась на 30 % от уровня 2019 года;
• Уровень удовлетворенности жителей г. Заполярный возможностями для занятий спортом вырос с 56 до 75 %</t>
  </si>
  <si>
    <t>• Проведен капитальный ремонт зданий спортивного центра по ул. Новая, дом 6, в п. Спутник;
• Обеспечена организация досуга жителей поселка и близлежащих населенных пунктов, а также доступность занятий физической культурой и спортом для всех категорий граждан;
• Увеличена единовременная пропускная способность объектов спорта в муниципальном образовании на 12 человек, создано не менее 3 новых рабочих мест</t>
  </si>
  <si>
    <t>В рамках программы реализации мастер-плана г. Заполярный в части модернизации жилой застройки проработаны:
• Организационно-правовые вопросы расселения жилого фонда, сноса избыточных многоквартирных домов и предоставления гражданам комфортного жилья;
• Вопросы повышения инвестиционной привлекательности жилья, разработки финансовых инструментов привлечения инвестиций;
• Адресный список подлежащих реконструкции многоквартирных жилых домов;
• Эффекты от реализации программы;
• Подготовлена предпроектная документация</t>
  </si>
  <si>
    <t>• Проведен капитальный ремонт дома в п. Спутник (ул. Новая, дом 8  - крыша);
• Проведен капитальный ремонт домов в п. 19 км (дом № 1 - водоотведение; дом 3 - крыша, водоотведение);
• Проведен капитальный ремонт домов в пгт Печенга (Печенгское шоссе, дома 11 и 12 - крыша, фасад);
• Улучшен архитектурный облик поселков;
• Улучшены жилищные условия 663 человек</t>
  </si>
  <si>
    <t>• Благоустроена Фестивальная площадь;
• Организовано проведение фестиваля "Гастроиндастри" и других массовых мероприятий;
• Уровень удовлетворенности жителей пгт. Никель качеством общественных пространств вырос с 34 до 55 %</t>
  </si>
  <si>
    <t>• Организована работа "Мастерской городских событий";
• Организован центр международного сотрудничества "Баренц Холл";
• Разработан календарь событий;
• Проводится фестиваль "Гастроиндастри", проводятся международные спортивные и культурные мероприятия ("Лыжня дружбы", "Без границ", "Северный ветер");
• Проводятся масштабные городские мероприятия и фестивали силами местного сообщества;
• Проводятся международные экологические конференции;
• Уровень удовлетворенности жителей пгт. Никель и г. Заполярный качеством событийной программы вырос с 64 до 75 %</t>
  </si>
  <si>
    <t>• Запущено регулярное автобусное сообщение, способствующее повышению международной мобильности населения, развитию туризма, деловых контактов;
• На отдельном участке введен электрошаттл по маршруту: Заполярный-Киркенес-Заполярный (при принятии соответствующего решения)</t>
  </si>
  <si>
    <t>* ПАО ГМК "Норильский Никель": Реализация проекта в рамках программ АНО "Центр социальных проектов Печенгского района "Вторая школа";
* Комитет по туризму Мурманской области: Информационное взаимодействие с туристско-информационным центром Печенгского муниципального округа</t>
  </si>
  <si>
    <t>* Министерство строительства Мурманской области: Софинансирование работ по государственной программе Мурманской области "Комфортное жилье и городская среда";
* Минвостокразвития России: Предоставление субсидии в рамках Плана социально-экономического развития ЗАТО и населенных пунктов с дислокацией воинских формирований</t>
  </si>
  <si>
    <t>* ПАО ГМК "Норильский Никель": Финансирование разработки программы;
* Министерство строительства Мурманской области: Проработка источников финансирования со стороны областного и федерального бюджета, экспертное сопровождение;
* Администрация Печенгского муниципального округа: Экспертное сопровождение в части программы расселения граждан из аварийного жилья и сноса многоквартирных домов</t>
  </si>
  <si>
    <t>* ПАО ГМК "Норильский Никель": Финансирование работ по сносу аварийных зданий, вывозу строительного мусора;
* Администрация Печенгского муниципального округа: выполнение работ по рекультивации освобожденной территории, предоставление участков для размещения новых объектов капитального строительства и общественных пространств</t>
  </si>
  <si>
    <t>* ПАО ГМК "Норильский Никель": Разработка концепции, проектно-сметной документации. Реализация проекта в рамках благотворительной программы и деятельности АНО "Центр социальных проектов Печенгского округа "Вторая школа";
* Администрация Печенгского муниципального округа: предоставление земельного участка, оказание содействия в проведении работ по благоустройству территории, присоединении объектов к сетям инженерного обеспечения</t>
  </si>
  <si>
    <t>* ПАО ГМК "Норильский Никель": Разработка концепции, проектно-сметной документации. Софинансирование благоустройства территории в части установки малых архитектурных форм;
* Администрация Печенгского муниципального округа: Обсуждение концепции с жителями. Подготовка и сопровождение заявки в Министерство градостроительства и благоустройства Мурманской области. Софинансирование благоустройства территории;
* Министерство градостроительства и благоустройства Мурманской области: Финансирование благоустройства территории по государственной программе "Формирование современной городской среды Мурманской области"</t>
  </si>
  <si>
    <t>* ПАО ГМК "Норильский Никель": Софинансирование разработки проектно-сметной документации и выполнения работ;
* Администрация Печенгского муниципального округа:  Организация общественного обсуждения концепции благоустройства "Тропы здоровья" с жителями;
* Министерство градостроительства и благоустройства Мурманской области: Разработка проектно-сметной документации и финансирование работ по благоустройству территории по государственной программе "Формирование современной городской среды Мурманской области";
* Минстрой России: Предоставление субсидии в соответствии с условиями конкурса проектов по созданию комфортной городской среды (по линии федерального проекта "Формирование комфортной городской среды")</t>
  </si>
  <si>
    <t>* ПАО ГМК "Норильский Никель": Разработка концепции, проектно-сметной документации. Софинансирование благоустройства территории;
* Администрация Печенгского муниципального округа: Организация общественного обсуждения концепции благоустройства центральной площади с жителями. Подготовка и сопровождение заявки в Министерство градостроительства и благоустройства Мурманской области. Софинансирование благоустройства территории;
* Министерство градостроительства и благоустройства Мурманской области: Разработка проектно-сметной документации и финансирование работ по благоустройству территории по государственной программе "Формирование современной городской среды Мурманской области"</t>
  </si>
  <si>
    <t>* Министерство градостроительства и благоустройства Мурманской области: Разработка проектно-сметной документации и финансирование работ по благоустройству территории по государственной программе "Формирование современной городской среды Мурманской области"</t>
  </si>
  <si>
    <t>• Создано рыбоводное хозяйство по индустриальному выращиванию холодноводных рыб (форель радужная) на территории Печенгского района Мурманской области в акватории озера Алла-Аккаярви;
• Создано рабочих мест к 2025 г.: до 14</t>
  </si>
  <si>
    <t>• Организовано производство молока и мяса телятины с внедрением прогрессивных технологий и средств механизации, создания стада молочного скота и прочной кормовой базы;
• Создано рабочих мест к 2025 г.: до 13</t>
  </si>
  <si>
    <t>• Отремонтировано помещение площадью 30 кв.м по адресу ул. Сидоровича, 4;
• Организованы информационные услуги для туристов;
• Создано рабочих мест к 2025 г.: до 5</t>
  </si>
  <si>
    <t>• Построен гостинично-рекреационный комплекс, включающий номерной фонд и оздоровительно-развлекательный блока (банный комплекс, услуги ухода за телом, косметологические услуги, кафетерий);
• Создано рабочих мест к 2025 г.: до 16</t>
  </si>
  <si>
    <t>• Построен отель по франшизе на 21 номер, включая полноценное кафе для проживающих в отеле и жителей города, экскурсионное бюро;
• Создано рабочих мест к 2025 г.: до 10</t>
  </si>
  <si>
    <t>• Построена туристическая база с организацией туров отдыха по принципу "все включено";
• Создано рабочих мест к 2025 г.: до 21</t>
  </si>
  <si>
    <t>• Организована кондитерская-пекарня на 15 посадочных мест с детской игровой зоной;
• Создано рабочих мест к 2025 г.: до 10</t>
  </si>
  <si>
    <t>• Организованы мобильные точки общественного питания в местах проведения досуга населения и удаленных населенных пунктах Печенгского района;
• Создано рабочих мест к 2022 г.: до 21</t>
  </si>
  <si>
    <t>• Благоустроена территория Центральной площади;
• На территории площади проводится не менее 20 городских событий ежегодно;
• Уровень удовлетворенности жителей г. Заполярный качеством общественных пространств вырос с 42 до 55 %</t>
  </si>
  <si>
    <t>Благоустройство Центральной площади в г. Заполярный</t>
  </si>
  <si>
    <t>• Построен эко-завод с производством архитектурных форм из вторсырья от 50 объектов в месяц;
• В качестве сырья используются собираемые на территории округа отходы полимеров, полиэтилена, полипропилена и др.;
• Создано рабочих мест к 2025 г.: до 10</t>
  </si>
  <si>
    <t>• Построен металлургический мини-завод по производству мелющих шаров и сортового проката мощностью 55 тыс. тонн и 80 тыс. тонн в год соответственно;
• Задействована промплощадка и инфраструктура закрытого плавильного цеха в пгт. Никель;
• Создано рабочих мест к 2025 г.: до 195;
• Планируемые сборы по НДФЛ к 2025 г.: до 25 млн. руб. в год;
• Общий уровень удовлетворенности жителей Никеля возможностями для работы вырос с 37 % до 45 % и выше</t>
  </si>
  <si>
    <t>ООО "Порт Лиинахамари"</t>
  </si>
  <si>
    <t xml:space="preserve"> АНО "Центр социальных проектов "Вторая школа"</t>
  </si>
  <si>
    <t>• Созданы якорные объекты Парка: горнолыжный центр, центр водных видов спорта, тематический полигон;
• Туристический поток: до 90 тыс. посетителей в год (в том числе за счет реализации связанных мероприятий в сфере туризма);
• Совокупная выручка инвестиционных проектов: до 175 млн. руб. в год с 2026 года;
• Создано до 150 рабочих мест в якорных объектах;
• Создано (сохранено) до 350 рабочих мест в торговле и сфере обслуживания;
• Потенциальный объем налоговых поступлений: до 40 млн. руб. в год по УСН (до 7 млн. в течение льготного периода), до 30 млн. руб. в год по НДФЛ</t>
  </si>
  <si>
    <t>• Воссозданы здания в историческом квартале Никеля в районе ул. Бабикова общей площадью 3 тыс. кв. м для размещения объектов торговли, общепита и апартаментов;
• Выполнено благоустройство территории, созданы арт-объекты и нестационарные объекты торговли;
• Выручка от сдачи в аренду недвижимости: до 18 млн. руб. в год;
• Создано до 60 рабочих мест;
• Срок окупаемости инвестиционного проекта: от 5 до 10 лет</t>
  </si>
  <si>
    <t>• Организовано кафе на колесах с приготовлением комплексных обедов и выпечки;
• Создано рабочих мест к 2025 г.: до 10</t>
  </si>
  <si>
    <t>• Реализован проект "Перемена" (созданы условия для профессионального и личностного роста специалистов сферы образования);
• Проведен инженерный марафон Imake для стимулирования научно-технического творчества у детей;
• Выполнены меры по энергосбережению и обеспечению безопасности СОШ № 1, 7, 20</t>
  </si>
  <si>
    <t>Модернизация школ и реализация программ поддержки образования</t>
  </si>
  <si>
    <t>* ПАО ГМК "Норильский Никель": Поддержка проектов по развитию образования. Софинансирование ремонтных работ – в рамках соглашения с Правительством Мурманской области;</t>
  </si>
  <si>
    <t>Администрация Печенгского муниципального округа</t>
  </si>
  <si>
    <t>• Выполнена реконструкция здания, в том числе функциональное переустройство помещений с учетом актуальных потребностей;
• Созданы возможности для проведения международных конференций и фестивалей;
• Уровень удовлетворенности жителей пгт. Никель культурно-досуговыми возможностями вырос с 30 до 55 %</t>
  </si>
  <si>
    <t>• Выполнена реконструкция канализационных очистных сооружений;
• Качество сточных вод после очистки соответствует действующим нормативам</t>
  </si>
  <si>
    <t>• Проведена реконструкция магистрального водовода из оз. Лучломполо, системы водоподготовки и водопроводных сетей;
• Потери воды снижены на 50 %;
• Уровень удовлетворенности жителей пгт. Никель качеством коммунальных услуг вырос с 32 до 55 %</t>
  </si>
  <si>
    <t>• Благоустроена площадь Ленина перед ДК "Восход": выполнена замена покрытия, установка МАФ;
• На площади проводится не менее 10 событий в год;
• Уровень удовлетворенности жителей пгт. Никель качеством общественных пространств вырос с 34 до 55 %</t>
  </si>
  <si>
    <t>• Благоустроена территория Центрального парка: выполнены работы по озеленению, устройству покрытий, установке МАФ;
• На территории парка проводится не менее 10 событий в год;
• Уровень удовлетворенности жителей пгт. Никель качеством общественных пространств вырос с 34 до 45 %</t>
  </si>
  <si>
    <t>• Благоустроена Тропа здоровья, в т.ч. территории, прилегающей к городскому озеру в г. Заполярный: выполнено устройство покрытий, установка МАФ и нестационарных объектов;
• На благоустроенной территории организовано проведение городских событий;
• Уровень удовлетворенности жителей г. Заполярный качеством общественных пространств вырос с 42 до 55 %</t>
  </si>
  <si>
    <t>• Благоустроена территория сквера по ул. Ленина, перед зданием администрации в г. Заполярный
• Уровень удовлетворенности жителей г. Заполярный качеством общественных пространств вырос с 42 до 55 %</t>
  </si>
  <si>
    <t>• Создана инфраструктура для опережающего развития новой экономики и повышения качества жизни по четырем направлениям: "Бизнес", "Девелопмент / Городская среда", "Туризм", "Социокультурные проекты";
• Создан и работает проектный офис по реализации Программы социально-экономического развития Печенгского муниципального округа на базе АНО "Центр социальных проектов Печенгского округа "Вторая школа";
• Сформированы и работают команды для реализации проектов и инициатив</t>
  </si>
  <si>
    <t>• Построен многофункциональный комплекс на федеральной трассе, включающий автозаправочную станцию и электрозаправочную станцию (для заправки электрокаров), кафе, магазин, сувенирную лавку, автомойку самообслуживания, узел связи, санузел, фотозону, сектор туристической навигации;
• Создано рабочих мест к 2025 г.: до 10</t>
  </si>
  <si>
    <t>Министерство здравоохранения Мурманской области</t>
  </si>
  <si>
    <t>* ПАО ГМК "Норильский Никель": Поддержка конференций и фестивалей, проводимых на базе Дворца культуры;
* Администрация Печенгского муниципального округа: Организация разработки проектно-сметной документации. Подготовка и сопровождение заявки в Министерство культуры Мурманской области, Министерство строительства Мурманской области,  Минкульт России, Минвостокразвития России;
* Министерство строительства Мурманской области: Софинансирование работ по государственной программе Мурманской области "Комфортное жилье и городская среда";
* Минвостокразвития России: Предоставление субсидии в рамках Плана социально-экономического развития ЗАТО и населенных пунктов с дислокацией воинских формирований</t>
  </si>
  <si>
    <t>* Министерство строительства Мурманской области: Софинансирование работ по благоустройству по государственной программе Мурманской области "Комфортное жилье и городская среда";
* Минвостокразвития России: Предоставление субсидии в рамках Плана социально-экономического развития ЗАТО и населенных пунктов с дислокацией воинских формирований</t>
  </si>
  <si>
    <t>* ПАО ГМК "Норильский Никель": Софинансирование разработки проектно-сметной документации. Предоставление беспроцентного займа инвестору в реконструкцию системы теплоснабжения;
* Администрация Печенгского муниципального округа: Корректировка схемы теплоснабжения. Подготовка и сопровождение заявки в Корпорацию развития Мурманской области, Министерство энергетики и жилищно-коммунального хозяйства Мурманской области и Фонд развития моногородов. Заключение концессионного соглашения;
* Министерство энергетики и жилищно-коммунального хозяйства Мурманской области: Заключение концессионного соглашения. Сопровождение заявки в Государственная корпорация развития "ВЭБ.РФ";
* Государственная корпорация развития "ВЭБ.РФ": Предоставление субсидии на проведение реконструкции объектов теплоснабжения</t>
  </si>
  <si>
    <t>* ПАО ГМК "Норильский Никель": Финансирование разработки проектно-сметной документации. Предоставление беспроцентного займа инвестору на реконструкцию системы водоснабжения;
* Администрация Печенгского муниципального округа: Корректировка схемы водоснабжения и водоотведения. Подготовка и сопровождение заявки в Корпорацию развития Мурманской области, Министерство энергетики и жилищно-коммунального хозяйства Мурманской области и федеральные институты развития. Заключение концессионного соглашения;
* Министерство энергетики и жилищно-коммунального хозяйства Мурманской области: Заключение концессионного соглашения. Сопровождение заявки в федеральные институты развития;
* ВЭБ. РФ: Предоставление субсидии на проведение реконструкции объектов водоснабжения</t>
  </si>
  <si>
    <t>* ПАО ГМК "Норильский Никель": Финансирование разработки проектно-сметной документации. Предоставление беспроцентного займа инвестору на реконструкцию системы водоотведения;
* Администрация Печенгского муниципального округа: Корректировка схемы водоснабжения и водоотведения. Подготовка и сопровождение заявки в Корпорацию развития Мурманской области, Министерство энергетики и жилищно-коммунального хозяйства Мурманской области и федеральные институты развития. Заключение концессионного соглашения;
* Министерство энергетики и жилищно-коммунального хозяйства Мурманской области: Заключение концессионного соглашения. Сопровождение заявки в федеральные институты развития;
* Государственная корпорация развития "ВЭБ.РФ": Предоставление субсидии на проведение реконструкции канализационных очистных сооружений</t>
  </si>
  <si>
    <t xml:space="preserve">было </t>
  </si>
  <si>
    <t>нет понимания откуда информация</t>
  </si>
  <si>
    <t>Корпорация</t>
  </si>
  <si>
    <t>Приложение № 2</t>
  </si>
  <si>
    <t>Перечень инвестиционных проектов в сфере туризма, реализуемых или планируемых к реализации до 2030 года</t>
  </si>
  <si>
    <t>Наименование проекта</t>
  </si>
  <si>
    <t>Место размещения объекта</t>
  </si>
  <si>
    <t>Инвестор</t>
  </si>
  <si>
    <t>Планируемый срок начала и окончания реализации строительства</t>
  </si>
  <si>
    <t>Финансирование, млн.руб. 
(с разбивкой по годам)</t>
  </si>
  <si>
    <t>Создаваемые рабочие места, чел. (с разбивкой по годам)</t>
  </si>
  <si>
    <t>Реквизиты положительного заключения гос. экспертизы (при наличии)</t>
  </si>
  <si>
    <t>Итого бюджет, 
млн. руб.</t>
  </si>
  <si>
    <t>2019-2020</t>
  </si>
  <si>
    <t>Туристский проект в Печенгском районе Мурманской области</t>
  </si>
  <si>
    <t>Мурманская область, район губы Мал. Волоковая и островов Овечий и Титовский</t>
  </si>
  <si>
    <t>2019-2026</t>
  </si>
  <si>
    <t>500 чел. (к 2032 году)</t>
  </si>
  <si>
    <t>Туристы</t>
  </si>
  <si>
    <t>БЫЛО</t>
  </si>
  <si>
    <r>
      <t>* ПАО ГМК "Норильский Никель": Софинансирование подготовки концепции и проектно-сметной документации. Софинансирование реконструкции и технического оснащения Дворца культуры; Предоставление грантов для реализации социокультурных проектов;
* Администрация Печенгского муниципального округа: 	Организация разработки проектно-сметной документации. Подготовка и сопровождение заявки в Министерство культуры Мурманской области, Министерство строительства Мурманской области, Минкульт России, федеральные институты развития;
* Министерство строительства</t>
    </r>
    <r>
      <rPr>
        <sz val="8"/>
        <color indexed="1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Мурманской области: Софинансирование работ по реконструкции в рамках регионального проекта "Культурная среда";
* Минкульт России: Предоставление субсидии на ремонт и укрепление материально-технической базы Дворца культуры;
* Государственная корпорация развития "ВЭБ.РФ": Софинансирование реконструкции Дворца культуры в рамках программы предоставления субсидий на реконструкцию социальных объектов в моногородах</t>
    </r>
  </si>
  <si>
    <r>
      <rPr>
        <strike/>
        <sz val="8"/>
        <rFont val="Arial"/>
        <family val="2"/>
        <charset val="204"/>
      </rPr>
      <t xml:space="preserve">
</t>
    </r>
    <r>
      <rPr>
        <sz val="8"/>
        <rFont val="Arial"/>
        <family val="2"/>
        <charset val="204"/>
      </rPr>
      <t>Капитальный ремонт домов в поселке Спутник, пгт Печенга, поселке 19 км (второй этап)</t>
    </r>
  </si>
  <si>
    <t>* Министерство строительства Мурманской области: Софинансирование работ по благоустройству по государственной программе Мурманской области "Комфортное жилье и городская среда";
* Минвостокразвития России: Предоставление субсидии в рамках Плана социально-экономического развития ЗАТО и населенных пунктов с дислокацией воинских формирований. Изменения будут внесены на основании письма (исх.№07-02/638-ВС от 11.02.2021)</t>
  </si>
  <si>
    <t>• Создана инфраструктура Порта Лиинахамари – основной точки прибытия и отправления круизных судов. Построена причальная стенка, морской вокзал, объекты берегоукрепления и набережная протяжённостью 1,5 км;
• Построена туристическая деревня рядом с портом Лиинахамари – основное место размещения и отдыха с гостиничным номерным фондом на 900 номеров, место старта туристических маршрутов;
• Создана инфраструктура экологических маршрутов;
• Выполнена реконструкция аэропорта Корзуново;
• Выполнена реконструкция железной дороги аэропорт Корзуново - ст. Трифоново протяженностью 35 км;
• Выполнена реконструкция автодорог протяженностью 30 км;
• Построены объекты инженерного обеспечения туристских объектов;
• Привлечено туристов: до 300 тыс. человек в год;
• Создано рабочих мест: 250;
• Выручка к 2030 г.: до 3,3 млрд. руб. в год;
• Среднегодовой объем налоговых поступлений в консолидированный бюджет Мурманской области к 2030 г.: до 180 млн. руб. в год</t>
  </si>
  <si>
    <t>Было</t>
  </si>
  <si>
    <t>• Построен завод по производству шлаков гранулированных с выводом продукции на европейский рынок;
• Создано рабочих мест к 2025 г.: до 10</t>
  </si>
  <si>
    <t xml:space="preserve">• Мероприятие "Дни российско-норвежского приграничного сотрудничества в пгт. Никель Печенгского муниципального округа" проводится ежегодно с целью акцентировать внимание на достижениях и успехах развития приграничных районов, выявления новых точек роста в приграничном сотрудничестве, развития территорий, экспорта услуг приграничных районов, создания новых совместных бизнес-проектов, привлечения инвестиций;
• Используется потенциал межмуниципального сотрудничества и повышается его качество для улучшения социально-экономического развития муниципалитетов Мурманской области </t>
  </si>
  <si>
    <r>
      <t>* ПАО ГМК "Норильский Никель": Разработка концепции, проектно-сметной документации. Строительство объектов размещения, развитие туристических маршрутов и горнолыжного центра;
* Администрация Печенгского муниципального округа, Комитет по туризму Мурманской области: подготовка заявки по включению мероприятий в национальный проект "Туризм и индустрия гостеприимства" (после утверждения национального проекта);
* Минобороны России, ФСБ России: предоставление участков земель обороны и безопасности для развития туристического кластера;</t>
    </r>
    <r>
      <rPr>
        <sz val="8"/>
        <rFont val="Arial"/>
        <family val="2"/>
        <charset val="204"/>
      </rPr>
      <t xml:space="preserve">
* Ростуризм: Софинансирование мероприятий по развитию объектов туристического кластера;
* Минтранс России: Софинансирование мероприятий по развитию объектов транспортной инфраструктуры</t>
    </r>
  </si>
  <si>
    <t>Министерство культуры Мурманской области</t>
  </si>
  <si>
    <t xml:space="preserve"> Министерство энергетики и жилищно-коммунального хозяйства Мурманской области</t>
  </si>
  <si>
    <t>Комитет по туризму Мурманской области</t>
  </si>
  <si>
    <t>Министерство образования и науки Мурманской области</t>
  </si>
  <si>
    <t>• Проведен капитальный ремонт дома в п. Спутник (ул. Новая, дом 15  - крыша);
• Проведен капитальный ремонт дома в п. Спутник (ул. Новая, дом 21  - крыша);                                                                                   
• Проведен капитальный ремонт домов в п. 19 км (дом № 2 - крыша);                                                                                                   • Проведен капитальный ремонт домов в п. 19 км (дом № 4 -  крыша).                                                                                                   • Улучшен архитектурный облик поселков;
• Улучшены жилищные условия 782 человек</t>
  </si>
  <si>
    <t>Строительство модульного фельдшерско-акушерского пункта в населенном пункте Спутник</t>
  </si>
  <si>
    <t>4.8</t>
  </si>
  <si>
    <t>4.16.</t>
  </si>
  <si>
    <r>
      <t xml:space="preserve">• Обновленный Печенгский политехнический техникум покрывает потребность в кадрах для АО "Кольская ГМК" и объектов новой экономики, в частности прошли обучение и переподготовку:
   - до 215 человек в 2021-2025 гг. по специальностям групп "Технологии материалов" и "Машиностроение" для новых инвестпроектов в сфере промышленности (раздел 2 Программы);
   - до 180 человек в 2021-2025 гг. по специальностям групп "Техническая эксплуатация и обслуживание электрического и электромеханического оборудования (в горной промышленности)", "Слесарь", "Электромонтер по ремонту и обслуживанию электрооборудования (в промышленности), "Техническое обслуживание и ремонт автомобильного транспорта", "Сварщик (ручной и частично механизированной сварки (наплавки),  "Подземная разработка месторождений полезных ископаемых" для обеспечения потребности в кадрах АО "Кольская ГМК";
   - до 310 человек в 2021-2025 гг. по специальностям группы "Сервис и туризм" для обеспечения кадрами новых инвестпроектов в сфере туризма (раздел 3 Программы);
   - до 190 человек в 2021-2025 гг. - переподготовка работающего в торговле и сфере обслуживания персонала по специальностям группы "Сервис и туризм";
   - до 500 человек с 2024 года по специальностям группы "Сервис и туризм" для реализации проекта туристического кластера "Порт Лиинахамари" -  при наличии потребности у работодателей и баз практик
• Выполнена реконструкция (ремонт) и оснащение техникума при принятии решения по итогам разработки стратегии. Организована подготовка по востребованным специальностям;
• Численность выпускников 9 (2020 - 366 человек, прогноз 2021 - 370 человек) и 11 (2020 - 148 человек, прогноз 2021 - 122 человек) классов школ остается 2019-2023 годах примерно на одинаковом уровне. 
</t>
    </r>
    <r>
      <rPr>
        <strike/>
        <sz val="8"/>
        <color indexed="10"/>
        <rFont val="Arial"/>
        <family val="2"/>
        <charset val="204"/>
      </rPr>
      <t/>
    </r>
  </si>
  <si>
    <t xml:space="preserve">ГАПОУ МО "Печенгский политехнический техникум"
</t>
  </si>
  <si>
    <t xml:space="preserve">* ПАО ГМК "Норильский Никель": Разработка стратегии развития Печенгского политехнического техникума. Подготовка и проектно-сметной документации. Софинансирование работ по реконструкции здания
* Министерство образования и науки Мурманской области: организация предоставления среднего профессионального образования, включая обеспечение государственных гарантий реализации права на получение общедоступного и бесплатного среднего профессионального образования. Заявки на конкурсы в рамках нацпроекта направляют образовательные организации. 
* По итогам разработки стратегии софинансирование работ по реконструкции здания. Подготовка и сопровождение заявки в Минпросвещения России в рамках федерального проекта "Молодые профессионалы"
</t>
  </si>
  <si>
    <t>Развитие Печенгского политехнического техникума в пгт. Никель</t>
  </si>
  <si>
    <t>ИОГВ МО, координирующий реализацию мероприятия</t>
  </si>
  <si>
    <t>Планируемые объемы и источники финансирования (тыс. руб.)</t>
  </si>
  <si>
    <t>Планируемый период выполнения мероприятия</t>
  </si>
  <si>
    <t>Описание результата реализации мероприятия</t>
  </si>
  <si>
    <t>Ответственный за результат от реализации мероприятия</t>
  </si>
  <si>
    <t>Участники реализации мероприятия и предполагаемые механизмы его реализации</t>
  </si>
  <si>
    <t xml:space="preserve">Министерство развития Арктики и экономики
Мурманской области </t>
  </si>
  <si>
    <t>* ООО "Сириус": реализация инвестиционного проекта в соответствии с бизнес-планом;
* 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поддержки в соответствии с результатами конкурса долгосрочных бизнес-проектов;
* Министерство развития Арктики и экономики Мурманской области: Присвоение инвестпроекту статуса регионального, статуса Резидента Арктической зоны РФ;
* АО "Корпорация развития Мурманской области": сопровождение реализации инвестпроекта;
* Государственная корпорация развития "ВЭБ.РФ": Предоставление инвестору беспроцентных займов. Предоставление субсидий на обеспечение новых объектов инженерной инфраструктурой в размере 95 % от стоимости</t>
  </si>
  <si>
    <t>Министерство развития Арктики и экономики Мурманской области</t>
  </si>
  <si>
    <t>* Министерство развития Арктики и экономики Мурманской области: Субсидия автономной некоммерческой организации по развитию конгрессно-выставочной деятельности "Мурманконгресс" на финансовое обеспечение затрат по сопровождению проведения международных и межрегиональных мероприятий в сфере развития международных, внешнеэкономических связей и межрегионального сотрудничества". Субсидия на проведение "Дней российско-норвежского приграничного сотрудничества";
* Администрация Печенгского района: организационная поддержка мероприятия;
*  АНО "Центр социальных проектов Печенгского округа "Вторая школа": организационная поддержка мероприятия</t>
  </si>
  <si>
    <t>* Министерство развития Арктики и экономики Мурманской области: организация коммуникации на международном уровне по реализации проекта;
* Министерство транспорта и дорожного хозяйства Мурманской области: организация транспортного сообщения по новому маршруту;
* Администрация Печенгского муниципального округа: организационная поддержка;
* Комитет по туризму Мурманской области: продвижение маршрута в рамках турпродукта региона;
* АО "Корпорация развития Мурманской области": сопровождение проекта;
* Минтранс России: поддержка проекта</t>
  </si>
  <si>
    <t>Министерство спорта 
Мурманской области</t>
  </si>
  <si>
    <t>* ООО "Мурманский абразивный завод" (группа компаний Уралгрит):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 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</t>
  </si>
  <si>
    <t>* ПАО ГМК "Норильский Никель": Софинансирование подготовки концепции и проектно-сметной документации. Софинансирование технического оснащения спорткомплекса;
* Администрация Печенгского муниципального округа: Организация разработки проектно-сметной документации. Подготовка и сопровождение заявки в Министерство спорта и молодежной политики Мурманской области;
* Министерство спорта Мурманской области: Софинансирование работ по реконструкции спорткомплекса в рамках регионального проекта "Спорт – норма жизни". Сопровождение заявки в Минспорт России;
* Минспорт России: Предоставление субсидии на строительство спорткомплекса и плоскостных сооружений в рамках федеральной программы "Развитие физической культуры и спорта"</t>
  </si>
  <si>
    <t>* ПАО ГМК "Норильский Никель": Софинансирование подготовки концепции и проектно-сметной документации. Софинансирование технического оснащения спорткомплекса;
* Администрация Печенгского муниципального округа: Организация разработки проектно-сметной документации. Подготовка и сопровождение заявки в Министерство спорта и молодежной политики Мурманской области;
* Министерство спорта Мурманской области: Софинансирование работ по реконструкции спорткомплекса в рамках регионального проекта "Спорт – норма жизни". Сопровождение заявки в Минспорт России;
* Минспорт России: Предоставление субсидии на реконструкцию спорткомплекса и установку искусственного покрытия на футбольном поле в рамках федеральной программы "Развитие физической культуры и спорта"</t>
  </si>
  <si>
    <t>* ПАО ГМК "Норильский Никель": Поддержка проекта "Мастерская городских событий". Поддержка масштабных городских мероприятий и фестивалей, в том числе реализация  благотворительной программы "Мир новых возможностей", проекта "Культурное волонтерство" и других;
* Администрация Печенгского муниципального округа: Разработка календаря городских событий. Организация городских событий силами муниципальных учреждений;
* Комитет по туризму Мурманской области: продвижение событий в рамках турпродукта региона;
* Министерство спорта Мурманской области: Содействие организации международных спортивных соревнований;
* Министерство культуры Мурманской области: Содействие организации международных культурных событий;
* Министерство природных ресурсов, экологии и рыбного хозяйства Мурманской области: Содействие организации международных экологических мероприятий</t>
  </si>
  <si>
    <t>Предприниматель С.Кущенко</t>
  </si>
  <si>
    <t>Предприниматель З.Тульцева</t>
  </si>
  <si>
    <t>Предприниматель А. Чернышев</t>
  </si>
  <si>
    <t>Предприниматель И. Ташова</t>
  </si>
  <si>
    <t>Предприниматель В. Лебедев</t>
  </si>
  <si>
    <t>Генеральный директор научно-производственного объединения "ИММИД АКВАКУЛЬТУРА"
С. Мамедбеков</t>
  </si>
  <si>
    <t>Индивидуальный предприниматель  А. Зубарев</t>
  </si>
  <si>
    <t>Предприниматель С.Тимофеев</t>
  </si>
  <si>
    <t>Предприниматель В. Матвеенко</t>
  </si>
  <si>
    <t>* В. Матвеенко: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</t>
  </si>
  <si>
    <t>* С. Мамедбеков (Рыбоводный комплекс ИММИД):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основе);
* АО "Российский экспортный центр": участие в бизнес-миссиях и поиск партнеров за рубежом, участие в выставках федерального и международного уровня</t>
  </si>
  <si>
    <t>* ИП КФХ А.Г.Зубарев: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</t>
  </si>
  <si>
    <t>* ПАО ГМК "Норильский Никель": Разработка концепции Парка. Подготовка и реализация инвестиционного проекта. Привлечение соинвесторов и операторов. Продвижение бренда территории. Организационная поддержка со стороны проектного офиса АНО "Центр социальных проектов Печенгского района "Вторая школа";
* Комитет по туризму Мурманской области: продвижение турпродукта Печенгского округа в системе туристических маршрутов региона;
*Министерство развития Арктики и экономики Мурманской области: предоставление субсидий субъектам малого и среднего предпринимательства в туриндустрии (на конкурсной основе);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
* Государственная корпорация развития "ВЭБ.РФ": предоставление беспроцентных займов инвесторам</t>
  </si>
  <si>
    <t>* ПАО ГМК "Норильский Никель": Подготовка и реализация инвестиционного проекта. Привлечение соинвесторов и операторов;
* Администрация Печенгского муниципального округа: Предоставление земельных участков для развития территории;
*Министерство развития Арктики и экономики Мурманской области: предоставление субсидий субъектам малого и среднего предпринимательства в туриндустрии (на конкурсной основе);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
* Государственная корпорация развития "ВЭБ.РФ": софинансирование беспроцентных займов для субъектов малого и среднего предпринимательства</t>
  </si>
  <si>
    <t>* С.Тимофеев: реализация инвестиционного проекта в соответствии с бизнес-планом;
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</si>
  <si>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С.Кущенко: реализация инвестиционного проекта в соответствии с бизнес-планом;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</si>
  <si>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В. Лебедев: реализация инвестиционного проекта в соответствии с бизнес-планом; 
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займов.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</si>
  <si>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ООО "Таргетинг": реализация инвестиционного проекта в соответствии с бизнес-планом; 
 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</si>
  <si>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ИП И.И.Ташова: реализация инвестиционного проекта в соответствии с бизнес-планом; 
 *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</si>
  <si>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З. Тульцева: реализация инвестиционного проекта в соответствии с бизнес-планом; 
* 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</si>
  <si>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* А. Чернышев: реализация инвестиционного проекта в соответствии с бизнес-планом;
*  АНО "Центр социальных проектов "Вторая школа" в части сопровождения реализации проекта и оценки результатов;
* ПАО ГМК "Норильский Никель": предоставление беспроцентного займа и иных мер поддержки инвестору по результатам конкурса беспроцентных займов;
*Министерство развития Арктики и экономики Мурманской области: Предоставление субсидий субъекту малого предпринимательства в рамках региональных мер поддержки (на конкурсной основе)
* Комитет по туризму Мурманской области: государственная поддержка в сфере развития внутреннего и въездного туризма в Мурманской области в форме субсидии</t>
  </si>
  <si>
    <t>Закупка медицинского оборудования</t>
  </si>
  <si>
    <t>Разработка программы  развития системы здравоохранения Печенгского муниципального округа</t>
  </si>
  <si>
    <t xml:space="preserve">Разработана программа  развития системы здравоохранения Печенгского муниципального округа.                                                                В рамках разработанной программы проработаны вопросы:
• Формирования оптимальной структуры ГОБУЗ "Печенгская ЦРБ" и рациональной маршрутизации пациентов;
• Обеспечения кадрами;
• Сокращения неэффективных расходов медицинской организации;
• Формирования плана основных мероприятий, направленных на обеспечение удовлетворенности жителей Печенгского района качеством оказания медицинской помощи </t>
  </si>
  <si>
    <t xml:space="preserve">
• ГОБУЗ "Печенгская ЦРБ" оснащена медицинским оборудованием в соответствие с порядками оказания медицинской помощи, созданы  условия оказания медицинской помощи</t>
  </si>
  <si>
    <t>• Проведен капитальный ремонт поликлиники г. Заполярный;
• Приведено в соответствие с требованиями действующих нормативных актов состояние здания и помещений подразделения ГОБУЗ "Печенгская ЦРБ", созданы условия оказания медицинской помощи</t>
  </si>
  <si>
    <t>• Построен ФАП в соответствии с действующими требованиями
• Созданы условия для оказания медицинской помощи  жителям поселка Корзуново</t>
  </si>
  <si>
    <t>• Построен ФАП в соответствии с действующими требованиями;
• Созданы условия для оказания медицинской помощи  жителям населенного пункта Лиинахамари</t>
  </si>
  <si>
    <t>• Построена модульная амбулатория в соответствии с действующими требованиями;
• Созданы условия для оказания медицинской помощи  жителям поселка городского типа Печенга</t>
  </si>
  <si>
    <t>• Построен ФАП в соответствии с действующими требованиями;
• Созданы условия для оказания медицинской помощи  жителям населенного пункта Раякоски</t>
  </si>
  <si>
    <t>• Построен ФАП в соответствии с действующими требованиями;
• Созданы условия для оказания медицинской помощи  жителям населенного пункта Спутник</t>
  </si>
  <si>
    <t>* ПАО ГМК "Норильский Никель": Финансирование разработки программы, экспертное сопровождение;
* Министерство здравоохранения Мурманской области:  экспертное сопровождение</t>
  </si>
  <si>
    <t>* Министерство здравоохранения Мурманской области,
ГОБУЗ "Печенгская ЦРБ"  в рамках реализации региональной программы  Мурманской области "Модернизация первичного звена здравоохранения"</t>
  </si>
  <si>
    <t>* Министерство здравоохранения Мурманской области,
ГОБУЗ "Печенгская ЦРБ" в рамках реализации региональной программы  Мурманской области "Модернизация первичного звена здравоохранения"</t>
  </si>
  <si>
    <t>* ГОКУ "Управление капитального строительства Мурманской области" в рамках реализации региональной программы  Мурманской области "Модернизация первичного звена здравоохранения"</t>
  </si>
  <si>
    <t>Отчет о реализации на 01.07.2021</t>
  </si>
  <si>
    <t>Начало реализации в 2022 году</t>
  </si>
  <si>
    <t>Начало реализации в 2023 году</t>
  </si>
  <si>
    <t>Начало реализации в 2024 году</t>
  </si>
  <si>
    <t>Проект запущен. Идет разработка предпроекта с целью выбора локации для размещения торгово-пешеходной зоны в пгт. Никель</t>
  </si>
  <si>
    <t>Проект запущен. Запрошено коммерческое предложение на реализацию Технического задания.</t>
  </si>
  <si>
    <t>Начало реализации 2023 год.</t>
  </si>
  <si>
    <t xml:space="preserve">Получен беспроцентный займ Норникеля в размере 5,2 млн. руб. Проект реализуется.
Фудтрак установлен и работает в пгт. Никель на ул. Мира.
</t>
  </si>
  <si>
    <t>Выигран беспроцентный займ Норникеля в размере 20 млн.руб, денежные средства не получены. Ведется поиск земельного участка. Примерные сроки определения земельного участка - вопрос находится в ведении Администрации Печенгского муниципального округа</t>
  </si>
  <si>
    <t xml:space="preserve">Получен беспроцентный займ Норникеля в размере 30 млн.руб. Договор подписан 21.01.2021 года. Получен статус резидента Арктической зоны.
Ведутся подготовительно-организованные работы по наладке оборудования.
</t>
  </si>
  <si>
    <t xml:space="preserve">Получен беспроцентный займ Норникеля в размере 5 629 345 руб. Договор подписан 21.01.2021 года. Получен статус резидента Арктической зоны.
Оборудование установлено и апробировано. Ведется поиск заказов.
</t>
  </si>
  <si>
    <t xml:space="preserve">Получен беспроцентный займ Норникеля в размере 30 млн.руб. Договор подписан 25.12.2020. Производственный процесс не начат.
При проведении конкурса на получение водного участка столкнулись с недобросовестной конкуренцией. 
В настоящее время ожидают повторного конкурса (ориентировочные сроки - июль).
</t>
  </si>
  <si>
    <t>Получен беспроцентный займ Норникеля в размере 30 млн.руб. Договор подписан 20.01.2021 года. Получен статус резидента Арктической зоны.
Ведутся работы по строительству товарно-молочной фермы. Закупается скот и оборудование.
В реализации проекта есть проблемы с удорожанием строительных материалов.</t>
  </si>
  <si>
    <t>Проект запущен. 05 февраля 2021 года заключен договор с ООО КБ "Город Н", организацией по разработке инвестиционного обоснования парка экстремальных видов спорта Никель-экстрим</t>
  </si>
  <si>
    <t>Проходит этап составления и подписания договора с ИП Борисов - исполнителем ремонтных и строительных работ. Окончание строительства - декабрь 2021</t>
  </si>
  <si>
    <t xml:space="preserve">Получен беспроцентный займ Норникеля в размере 27,4 млн. руб. Договор подписан 12.02.2021 года. Получен статус резидента Арктической зоны.
Определен земельный участок, 29.05.2021 года направлены документы в Министерство имущественных отношений Мурманской области.
</t>
  </si>
  <si>
    <t>Получен беспроцентный займ Норникеля в размере 22 млн. руб. Договор подписан 26.02.2021. Определен земельный участок, 8 июня 2021 года направлены документы в Министерство имущественных отношений Мурманской области. 16.07.2021 получено разрешение на право владения земельным участком в районе населенного пункта Печенга.</t>
  </si>
  <si>
    <t>Получен беспроцентный займ Норникеля в размере 30 млн.руб. Договор подписан 12.02.2021. Определен земельный участок, 22 мая направлены документы в Министерство имущественных отношений Мурманской области</t>
  </si>
  <si>
    <t xml:space="preserve">Получен беспроцентный займ Норникеля в размере 2,6 млн. руб. Получен гранд Губернаторский стартап в размере 1 млн. руб. на реализацию проекта. Определено помещение в п. Никкель. Ведутся ремонтные и подготовительные работы в помещении ул. Победы д. 13, закупка оборудования. </t>
  </si>
  <si>
    <t>Получен беспроцентный займ Норникеля в размере 9,4 млн. руб. Договор подписан  27.01.2021. Получены разрешения на установку фудтраков на территории г. Заполярный и п. Печенга. Закуплены фудтраки и необходимое оборудование. Ведутся полготовительные работы по подключению к сетям и запуску.</t>
  </si>
  <si>
    <t>Данное мероприятие реализуется в рамках соглашения между Правительством МО и ПАО "ГМК "Норильский никель" от 17.10.2019 № НН/1425-2019.  В целях проведения мер по энергосбережению и обеспечению безопасности заключены контракты, выполнены демонтажные работы.</t>
  </si>
  <si>
    <t>Разработана проектно-сметная доокументация. 28.04.2021 пакет документов направлен в Комитет по конкурентной политики Мурманской области.
14.05.2021 опубликован конкурс.
08.06.2021 последний день подачи заявок на конкурс от подрядчиков. Подано 2 заявки.
Комитетом по конкурентной политике Мурманской области конкурс приостановлен из-за поступившей жалобы. 12.07.2021 исполнение предписания по жалобе в ФАС.
Жалоба на уровень членства в СРО (саморегулируемая организация).По рассмотрению жалобы будет подготовлен протокол со статусом удовлетворения/частичного удовлетворения/ отклонения жалобы, если удовлетворили/частично удовлетворили, то будут внесены изменения в документацию согласно жалобе.
В здании ДК проведены мероприятия по подготовке к капитальному ремонту - вывезено оборудование, концерный и другой инвентарь, освобождены все помещения.</t>
  </si>
  <si>
    <t>15.06.2021 подписан договор между АНО "Центр социальных проектов Печенгского района "Вторая школа", Администрацией Печенгского муниципального округа и ООО "Проектно-конструкторским бюро "ПромБезопасность", на разработку проектов организации работ по сносу объектов капитального строительства. Ведутся работы по разработке проекта организации работ (демонтажа). В соответствии с договором, срок разработки проектов организации работ по сносу домов - 25 рабочих дней с даты подписания договора.</t>
  </si>
  <si>
    <t>Проект запущен. Подготовлена проектно-сметная документация, проходит экспертизу до 15.07.2021.</t>
  </si>
  <si>
    <t>Запущены запланированные проекты. Ведется подготовка к проведению Волонтерского кампуса (2-15 августа), Гастро фестиваля (18 сентября), Слета туристических операторов (18 сентября), Лаборатории урбанистов (18 сентября) и Ярмарки мастеров (18 сентября).</t>
  </si>
  <si>
    <t xml:space="preserve">Ведется реализация проектов в рамках утвержденного годового план-графика. Реализованы проекты: "Конкурс долгосрочных проектов для реализации на высвобождающейся площадке Плавильного цеха", "Мастер-план пгт Никель и г. Заполярный", "Разработка бренда пгт. Никель". Остальные проекты находятся в стадии реализации. Проект "Конкурс на предоставление беспроцентных займов для реализации бизнес-проектов" находится на этапе сопровождения бизнес-проектов. </t>
  </si>
  <si>
    <t>Формирование технического задания для последующей разработки концепции развития техникума. Подготовка проведения социального опроса и формирования экспертной группы. Активные обсуждения планируется проводить в примерно в сентябре, после окончания отпускног опериода.</t>
  </si>
  <si>
    <t xml:space="preserve">Муниципальным образованием заключен договор с ООО «Севморпроект» 12.01.2021 на разработку проектной документации. </t>
  </si>
  <si>
    <t>Муниципальным образованием 12.01.2021 заключен договор с ООО «Севморпроект» заключен договор на разработку проектной документации.</t>
  </si>
  <si>
    <t>В рамках реализации мероприятия проектно-сметная документация разработана.
Заключен контракт от 22.03.2021 №0149200002321000677 на работы по благоустройству объекта: п. Никель площадь Ленина 2 этап .</t>
  </si>
  <si>
    <t>В рамках реализации мероприятия проектно-сметная документация разработана.
Заключен контракт от 23.03.2021 №0149200002321000863 на выполнение комплекса работ по благоустройству объекта: «Тропа здоровья. благоустройство территории, прилегающей к городскому озеру».</t>
  </si>
  <si>
    <t xml:space="preserve">В рамках реализации мероприятия проектно-сметная документация разработана.
Заключен контракт от 22.03.2021 №0149200002321000689 в рамках реализации мероприятия на выполнение комплекса работ по благоустройству общественной территории сквер ул. Ленина дд.2,4,6 . </t>
  </si>
  <si>
    <t xml:space="preserve"> </t>
  </si>
  <si>
    <t>Отчет о реализации мероприятий по Программе социально-экономического развития Печенгского муниципального округа Мурманской области на 2021-2025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</si>
</sst>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_р_._-;\-* #,##0_р_._-;_-* &quot;-&quot;??_р_._-;_-@_-"/>
  </numFmts>
  <fonts count="30" x14ac:knownFonts="1">
    <font>
      <sz val="11"/>
      <color rgb="FF000000"/>
      <name val="Arial"/>
    </font>
    <font>
      <sz val="11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trike/>
      <sz val="8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trike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0" fillId="0" borderId="0" xfId="0" applyFont="1"/>
    <xf numFmtId="0" fontId="15" fillId="0" borderId="5" xfId="0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0" fontId="17" fillId="0" borderId="0" xfId="0" applyFont="1" applyAlignment="1"/>
    <xf numFmtId="0" fontId="18" fillId="0" borderId="0" xfId="0" applyFont="1" applyAlignment="1">
      <alignment horizontal="right" vertical="center"/>
    </xf>
    <xf numFmtId="0" fontId="0" fillId="0" borderId="0" xfId="0"/>
    <xf numFmtId="0" fontId="19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164" fontId="21" fillId="0" borderId="5" xfId="0" applyNumberFormat="1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Font="1" applyBorder="1" applyAlignment="1"/>
    <xf numFmtId="0" fontId="8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Font="1" applyAlignment="1"/>
    <xf numFmtId="0" fontId="0" fillId="0" borderId="0" xfId="0" applyFont="1" applyAlignment="1"/>
    <xf numFmtId="0" fontId="17" fillId="0" borderId="0" xfId="0" applyFont="1" applyBorder="1" applyAlignment="1"/>
    <xf numFmtId="164" fontId="23" fillId="0" borderId="0" xfId="0" applyNumberFormat="1" applyFont="1" applyBorder="1" applyAlignment="1">
      <alignment horizontal="center" vertical="center" wrapText="1"/>
    </xf>
    <xf numFmtId="164" fontId="22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164" fontId="0" fillId="0" borderId="0" xfId="0" applyNumberFormat="1" applyFont="1"/>
    <xf numFmtId="164" fontId="0" fillId="0" borderId="0" xfId="0" applyNumberFormat="1" applyFont="1" applyAlignment="1"/>
    <xf numFmtId="0" fontId="15" fillId="0" borderId="7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164" fontId="22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1" xfId="0" applyFont="1" applyBorder="1" applyAlignment="1"/>
    <xf numFmtId="0" fontId="20" fillId="2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27" fillId="0" borderId="0" xfId="0" applyFont="1" applyAlignment="1">
      <alignment wrapText="1"/>
    </xf>
    <xf numFmtId="0" fontId="28" fillId="0" borderId="0" xfId="0" applyFont="1" applyAlignment="1"/>
    <xf numFmtId="0" fontId="1" fillId="0" borderId="11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1" fillId="0" borderId="1" xfId="0" applyFont="1" applyBorder="1" applyAlignment="1"/>
    <xf numFmtId="0" fontId="0" fillId="0" borderId="1" xfId="0" applyFont="1" applyBorder="1" applyAlignment="1"/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7" xfId="0" applyFont="1" applyFill="1" applyBorder="1"/>
    <xf numFmtId="0" fontId="10" fillId="0" borderId="20" xfId="0" applyFont="1" applyBorder="1" applyAlignment="1">
      <alignment horizontal="left" vertical="center" wrapText="1"/>
    </xf>
    <xf numFmtId="0" fontId="9" fillId="0" borderId="21" xfId="0" applyFont="1" applyBorder="1"/>
    <xf numFmtId="0" fontId="9" fillId="0" borderId="6" xfId="0" applyFont="1" applyBorder="1"/>
    <xf numFmtId="0" fontId="9" fillId="0" borderId="9" xfId="0" applyFont="1" applyBorder="1"/>
    <xf numFmtId="0" fontId="9" fillId="0" borderId="7" xfId="0" applyFont="1" applyBorder="1"/>
    <xf numFmtId="0" fontId="6" fillId="0" borderId="13" xfId="0" applyFont="1" applyBorder="1" applyAlignment="1">
      <alignment horizontal="left" vertical="center" wrapText="1"/>
    </xf>
    <xf numFmtId="0" fontId="9" fillId="0" borderId="14" xfId="0" applyFont="1" applyBorder="1"/>
    <xf numFmtId="0" fontId="9" fillId="0" borderId="15" xfId="0" applyFont="1" applyBorder="1"/>
    <xf numFmtId="0" fontId="9" fillId="0" borderId="12" xfId="0" applyFont="1" applyBorder="1"/>
    <xf numFmtId="0" fontId="8" fillId="0" borderId="13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49" fontId="23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1" fillId="0" borderId="7" xfId="0" applyFont="1" applyFill="1" applyBorder="1"/>
    <xf numFmtId="0" fontId="8" fillId="0" borderId="8" xfId="0" applyFont="1" applyFill="1" applyBorder="1" applyAlignment="1">
      <alignment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7" xfId="0" applyFont="1" applyBorder="1"/>
    <xf numFmtId="49" fontId="21" fillId="0" borderId="8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/>
    <xf numFmtId="0" fontId="8" fillId="0" borderId="7" xfId="0" applyFont="1" applyFill="1" applyBorder="1"/>
    <xf numFmtId="49" fontId="21" fillId="0" borderId="8" xfId="0" applyNumberFormat="1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1" fillId="0" borderId="16" xfId="0" applyFont="1" applyBorder="1"/>
    <xf numFmtId="0" fontId="1" fillId="0" borderId="0" xfId="0" applyFont="1" applyBorder="1"/>
    <xf numFmtId="0" fontId="2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5" fillId="0" borderId="14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5" xfId="0" applyFont="1" applyBorder="1"/>
    <xf numFmtId="0" fontId="15" fillId="0" borderId="8" xfId="0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" fillId="0" borderId="11" xfId="0" applyFont="1" applyBorder="1"/>
    <xf numFmtId="0" fontId="15" fillId="0" borderId="10" xfId="0" applyFont="1" applyBorder="1" applyAlignment="1">
      <alignment horizontal="center" vertical="center" wrapText="1"/>
    </xf>
    <xf numFmtId="0" fontId="1" fillId="0" borderId="12" xfId="0" applyFont="1" applyBorder="1"/>
    <xf numFmtId="164" fontId="23" fillId="0" borderId="18" xfId="0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164" fontId="1" fillId="0" borderId="9" xfId="0" applyNumberFormat="1" applyFont="1" applyBorder="1" applyAlignment="1"/>
    <xf numFmtId="0" fontId="0" fillId="0" borderId="9" xfId="0" applyFont="1" applyBorder="1" applyAlignment="1"/>
    <xf numFmtId="0" fontId="0" fillId="0" borderId="7" xfId="0" applyFont="1" applyBorder="1" applyAlignment="1"/>
    <xf numFmtId="0" fontId="21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8" xfId="0" applyFont="1" applyBorder="1"/>
    <xf numFmtId="0" fontId="21" fillId="0" borderId="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6" xfId="0" applyFont="1" applyBorder="1"/>
    <xf numFmtId="0" fontId="26" fillId="0" borderId="20" xfId="0" applyFont="1" applyBorder="1" applyAlignment="1">
      <alignment horizontal="left" vertical="center" wrapText="1"/>
    </xf>
    <xf numFmtId="0" fontId="16" fillId="0" borderId="0" xfId="0" applyFont="1" applyAlignment="1"/>
    <xf numFmtId="0" fontId="0" fillId="0" borderId="0" xfId="0" applyFont="1" applyAlignme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9" fillId="0" borderId="1" xfId="0" applyFont="1" applyBorder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4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A3" sqref="A3:M3"/>
    </sheetView>
  </sheetViews>
  <sheetFormatPr defaultColWidth="14.375" defaultRowHeight="15" customHeight="1" x14ac:dyDescent="0.2"/>
  <cols>
    <col min="1" max="1" width="6.125" customWidth="1"/>
    <col min="2" max="2" width="24.375" customWidth="1"/>
    <col min="3" max="3" width="9.75" customWidth="1"/>
    <col min="4" max="4" width="6.625" customWidth="1"/>
    <col min="5" max="5" width="8.625" customWidth="1"/>
    <col min="6" max="6" width="8.25" customWidth="1"/>
    <col min="7" max="7" width="8.625" customWidth="1"/>
    <col min="8" max="8" width="7.75" customWidth="1"/>
    <col min="9" max="9" width="14" customWidth="1"/>
    <col min="10" max="10" width="50.875" hidden="1" customWidth="1"/>
    <col min="11" max="11" width="13.125" customWidth="1"/>
    <col min="12" max="12" width="15.125" style="29" customWidth="1"/>
    <col min="13" max="13" width="56.625" customWidth="1"/>
    <col min="14" max="26" width="14.375" hidden="1" customWidth="1"/>
    <col min="27" max="27" width="10" hidden="1" customWidth="1"/>
    <col min="28" max="28" width="49.5" customWidth="1"/>
  </cols>
  <sheetData>
    <row r="1" spans="1:28" s="44" customFormat="1" ht="25.5" customHeight="1" x14ac:dyDescent="0.3">
      <c r="M1" s="55" t="s">
        <v>317</v>
      </c>
      <c r="N1" s="56"/>
      <c r="O1" s="56"/>
    </row>
    <row r="2" spans="1:28" s="44" customFormat="1" ht="15" customHeight="1" x14ac:dyDescent="0.2"/>
    <row r="3" spans="1:28" ht="36" customHeight="1" x14ac:dyDescent="0.2">
      <c r="A3" s="99" t="s">
        <v>318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28" ht="21.75" customHeight="1" x14ac:dyDescent="0.2">
      <c r="A4" s="108" t="s">
        <v>0</v>
      </c>
      <c r="B4" s="109" t="s">
        <v>1</v>
      </c>
      <c r="C4" s="120" t="s">
        <v>236</v>
      </c>
      <c r="D4" s="121" t="s">
        <v>235</v>
      </c>
      <c r="E4" s="122"/>
      <c r="F4" s="122"/>
      <c r="G4" s="122"/>
      <c r="H4" s="122"/>
      <c r="I4" s="123"/>
      <c r="J4" s="124" t="s">
        <v>237</v>
      </c>
      <c r="K4" s="110" t="s">
        <v>238</v>
      </c>
      <c r="L4" s="110" t="s">
        <v>234</v>
      </c>
      <c r="M4" s="102" t="s">
        <v>239</v>
      </c>
      <c r="AB4" s="140" t="s">
        <v>285</v>
      </c>
    </row>
    <row r="5" spans="1:28" ht="28.5" customHeight="1" x14ac:dyDescent="0.2">
      <c r="A5" s="90"/>
      <c r="B5" s="90"/>
      <c r="C5" s="111"/>
      <c r="D5" s="40" t="s">
        <v>2</v>
      </c>
      <c r="E5" s="41" t="s">
        <v>3</v>
      </c>
      <c r="F5" s="41" t="s">
        <v>4</v>
      </c>
      <c r="G5" s="41" t="s">
        <v>5</v>
      </c>
      <c r="H5" s="41" t="s">
        <v>6</v>
      </c>
      <c r="I5" s="41" t="s">
        <v>7</v>
      </c>
      <c r="J5" s="125"/>
      <c r="K5" s="111"/>
      <c r="L5" s="111"/>
      <c r="M5" s="103"/>
      <c r="AB5" s="141"/>
    </row>
    <row r="6" spans="1:28" s="33" customFormat="1" ht="14.25" customHeight="1" x14ac:dyDescent="0.2">
      <c r="A6" s="139"/>
      <c r="B6" s="107" t="s">
        <v>9</v>
      </c>
      <c r="C6" s="112" t="s">
        <v>10</v>
      </c>
      <c r="D6" s="42" t="s">
        <v>3</v>
      </c>
      <c r="E6" s="43">
        <f>SUM(E7:E11)</f>
        <v>19885309.109999999</v>
      </c>
      <c r="F6" s="43">
        <f>SUM(F7:F11)</f>
        <v>1033350.0599999999</v>
      </c>
      <c r="G6" s="43">
        <f>SUM(G7:G11)</f>
        <v>1834167.4</v>
      </c>
      <c r="H6" s="43">
        <f>SUM(H7:H11)</f>
        <v>45090.7</v>
      </c>
      <c r="I6" s="43">
        <f>SUM(I7:I11)</f>
        <v>7086590.3499999996</v>
      </c>
      <c r="J6" s="114"/>
      <c r="K6" s="117"/>
      <c r="L6" s="57"/>
      <c r="M6" s="60"/>
      <c r="AB6" s="60"/>
    </row>
    <row r="7" spans="1:28" s="33" customFormat="1" ht="14.25" customHeight="1" x14ac:dyDescent="0.2">
      <c r="A7" s="86"/>
      <c r="B7" s="90"/>
      <c r="C7" s="111"/>
      <c r="D7" s="42">
        <v>2021</v>
      </c>
      <c r="E7" s="45">
        <f>E21+E27+E33+E40+E46+E53+E59+E65+E71+E83+E89+E95+E101+E107+E113+E121+E127+E133+E139+E145+E151+E157+E163+E169+E175+E181+E187+E193+E199+E205+E211+E218+E224+E230+E236+E242+E248+E254+E260+E267+E273+E279+E285+E291+E297+E303+E310+E316+E322</f>
        <v>1686606.3699999996</v>
      </c>
      <c r="F7" s="43">
        <f>F21+F27+F33+F40+F46+F53+F59+F65+F71+F83+F89+F95+F101+F107+F113+F121+F127+F133+F139+F145+F151+F157+F163+F169+F175+F181+F187+F193+F199+F205+F211+F218+F224+F230+F236+F242+F248+F254+F260+F267+F279+F285+F291+F297+F303+F310+F316+F322+F273</f>
        <v>187399.12</v>
      </c>
      <c r="G7" s="43">
        <f>G21+G27+G33+G40+G46+G53+G59+G65+G71+G83+G89+G95+G101+G107+G113+G121+G127+G133+G139+G145+G151+G157+G163+G169+G175+G181+G187+G193+G199+G205+G211+G218+G224+G230+G236+G242+G248+G254+G260+G267+G279+G285+G291+G297+G303+G310+G316+G322+G273</f>
        <v>369475.4</v>
      </c>
      <c r="H7" s="43">
        <f>H21+H27+H33+H40+H46+H53+H59+H65+H71+H83+H89+H95+H101+H107+H113+H121+H127+H133+H139+H145+H151+H157+H163+H169+H175+H181+H187+H193+H199+H205+H211+H218+H224+H230+H236+H242+H248+H254+H260+H267+H279+H285+H291+H297+H303+H310+H316+H322+H273</f>
        <v>2863.5</v>
      </c>
      <c r="I7" s="43">
        <f>I21+I27+I33+I40+I46+I53+I59+I65+I71+I83+I89+I95+I101+I107+I113+I121+I127+I133+I139+I145+I151+I157+I163+I169+I175+I181+I187+I193+I199+I205+I211+I218+I224+I230+I236+I242+I248+I254+I260+I267+I279+I285+I291+I297+I303+I310+I316+I322+I273+I77</f>
        <v>1152118.3500000001</v>
      </c>
      <c r="J7" s="115"/>
      <c r="K7" s="118"/>
      <c r="L7" s="58"/>
      <c r="M7" s="61"/>
      <c r="AB7" s="61"/>
    </row>
    <row r="8" spans="1:28" s="33" customFormat="1" ht="14.25" customHeight="1" x14ac:dyDescent="0.2">
      <c r="A8" s="86"/>
      <c r="B8" s="90"/>
      <c r="C8" s="111"/>
      <c r="D8" s="42">
        <v>2022</v>
      </c>
      <c r="E8" s="43">
        <f>E22+E28+E34+E41+E47+E54+E60+E66+E72+E78+E84+E90+E96+E102+E108+E114+E122+E128+E134+E140+E146+E152+E158+E164+E170+E176+E182+E188+E194+E200+E206+E212+E219+E225+E231+E237+E243+E249+E255+E261+E268+E274+E280+E286+E292+E298+E304+E311+E317+E323</f>
        <v>3034703.22</v>
      </c>
      <c r="F8" s="43">
        <f t="shared" ref="F8:I11" si="0">F22+F28+F34+F41+F47+F54+F60+F66+F72+F84+F90+F96+F102+F108+F114+F122+F128+F134+F140+F146+F152+F158+F164+F170+F176+F182+F188+F194+F200+F206+F212+F219+F225+F231+F237+F243+F249+F255+F261+F268+F280+F286+F292+F298+F304+F311+F317+F323</f>
        <v>319430.21999999997</v>
      </c>
      <c r="G8" s="43">
        <f t="shared" si="0"/>
        <v>245000</v>
      </c>
      <c r="H8" s="43">
        <f t="shared" si="0"/>
        <v>19801</v>
      </c>
      <c r="I8" s="43">
        <f>I22+I28+I34+I41+I47+I54+I60+I66+I72+I84+I90+I96+I102+I108+I114+I122+I128+I134+I140+I146+I152+I158+I164+I170+I176+I182+I188+I194+I200+I206+I212+I219+I225+I231+I237+I243+I249+I255+I261+I268+I280+I286+I292+I298+I304+I311+I317+I323</f>
        <v>2450472</v>
      </c>
      <c r="J8" s="115"/>
      <c r="K8" s="118"/>
      <c r="L8" s="58"/>
      <c r="M8" s="61"/>
      <c r="AB8" s="61"/>
    </row>
    <row r="9" spans="1:28" s="33" customFormat="1" ht="14.25" customHeight="1" x14ac:dyDescent="0.2">
      <c r="A9" s="86"/>
      <c r="B9" s="90"/>
      <c r="C9" s="111"/>
      <c r="D9" s="42">
        <v>2023</v>
      </c>
      <c r="E9" s="43">
        <f>E23+E29+E35+E42+E48+E55+E61+E67+E73+E79+E85+E91+E97+E103+E109+E115+E123+E129+E135+E141+E147+E153+E159+E165+E171+E177+E183+E189+E195+E201+E207+E213+E220+E226+E232+E238+E244+E250+E256+E262+E269+E275+E281+E287+E293+E299+E305+E312+E318+E324</f>
        <v>3723138.92</v>
      </c>
      <c r="F9" s="43">
        <f t="shared" si="0"/>
        <v>379942.32</v>
      </c>
      <c r="G9" s="43">
        <f t="shared" si="0"/>
        <v>642770.4</v>
      </c>
      <c r="H9" s="43">
        <f t="shared" si="0"/>
        <v>14926.2</v>
      </c>
      <c r="I9" s="43">
        <f t="shared" si="0"/>
        <v>2685500</v>
      </c>
      <c r="J9" s="115"/>
      <c r="K9" s="118"/>
      <c r="L9" s="58"/>
      <c r="M9" s="61"/>
      <c r="AB9" s="61"/>
    </row>
    <row r="10" spans="1:28" s="33" customFormat="1" ht="14.25" customHeight="1" x14ac:dyDescent="0.2">
      <c r="A10" s="86"/>
      <c r="B10" s="90"/>
      <c r="C10" s="111"/>
      <c r="D10" s="42">
        <v>2024</v>
      </c>
      <c r="E10" s="43">
        <f>E24+E30+E36+E43+E49+E56+E62+E68+E74+E80+E86+E92+E98+E104+E110+E116+E124+E130+E136+E142+E148+E154+E160+E166+E172+E178+E184+E190+E196+E202+E208+E214+E221+E227+E233+E239+E245+E251+E257+E263+E270+E276+E282+E288+E294+E300+E306+E313+E319+E325</f>
        <v>832500</v>
      </c>
      <c r="F10" s="43">
        <f t="shared" si="0"/>
        <v>102000</v>
      </c>
      <c r="G10" s="43">
        <f t="shared" si="0"/>
        <v>284000</v>
      </c>
      <c r="H10" s="43">
        <f t="shared" si="0"/>
        <v>6000</v>
      </c>
      <c r="I10" s="43">
        <f t="shared" si="0"/>
        <v>440500</v>
      </c>
      <c r="J10" s="115"/>
      <c r="K10" s="118"/>
      <c r="L10" s="58"/>
      <c r="M10" s="61"/>
      <c r="AB10" s="61"/>
    </row>
    <row r="11" spans="1:28" s="33" customFormat="1" ht="14.25" customHeight="1" x14ac:dyDescent="0.2">
      <c r="A11" s="87"/>
      <c r="B11" s="91"/>
      <c r="C11" s="113"/>
      <c r="D11" s="42">
        <v>2025</v>
      </c>
      <c r="E11" s="43">
        <f>E25+E31+E37+E44+E50+E57+E63+E69+E75+E81+E87+E93+E99+E105+E111+E117+E125+E131+E137+E143+E149+E155+E161+E167+E173+E179+E185+E191+E197+E203+E209+E215+E222+E228+E234+E240+E246+E252+E258+E264+E271+E277+E283+E289+E295+E301+E307+E314+E320+E326</f>
        <v>10608360.6</v>
      </c>
      <c r="F11" s="43">
        <f t="shared" si="0"/>
        <v>44578.400000000001</v>
      </c>
      <c r="G11" s="43">
        <f t="shared" si="0"/>
        <v>292921.59999999998</v>
      </c>
      <c r="H11" s="43">
        <f t="shared" si="0"/>
        <v>1500</v>
      </c>
      <c r="I11" s="43">
        <f t="shared" si="0"/>
        <v>358000</v>
      </c>
      <c r="J11" s="116"/>
      <c r="K11" s="119"/>
      <c r="L11" s="59"/>
      <c r="M11" s="61"/>
      <c r="AB11" s="61"/>
    </row>
    <row r="12" spans="1:28" ht="15.75" hidden="1" customHeight="1" x14ac:dyDescent="0.2">
      <c r="A12" s="139" t="s">
        <v>8</v>
      </c>
      <c r="B12" s="107" t="s">
        <v>9</v>
      </c>
      <c r="C12" s="107" t="s">
        <v>10</v>
      </c>
      <c r="D12" s="36" t="s">
        <v>3</v>
      </c>
      <c r="E12" s="39">
        <f t="shared" ref="E12:E17" si="1">SUM(F12:I12)</f>
        <v>9999198.5099999998</v>
      </c>
      <c r="F12" s="39">
        <f>SUM(F13:F17)</f>
        <v>1033350.06</v>
      </c>
      <c r="G12" s="39">
        <f>SUM(G13:G17)</f>
        <v>1834167.4</v>
      </c>
      <c r="H12" s="39">
        <f>SUM(H13:H17)</f>
        <v>45090.7</v>
      </c>
      <c r="I12" s="39">
        <f>SUM(I13:I17)</f>
        <v>7086590.3499999996</v>
      </c>
      <c r="J12" s="107" t="s">
        <v>8</v>
      </c>
      <c r="K12" s="112" t="s">
        <v>8</v>
      </c>
      <c r="L12" s="112"/>
      <c r="M12" s="104" t="s">
        <v>8</v>
      </c>
      <c r="N12" s="32">
        <v>9802578.1799999997</v>
      </c>
      <c r="O12" s="23">
        <v>479309.38</v>
      </c>
      <c r="P12" s="23">
        <v>2218822.4</v>
      </c>
      <c r="Q12" s="23">
        <v>18500</v>
      </c>
      <c r="R12" s="23">
        <v>7085946.4000000004</v>
      </c>
      <c r="AB12" s="49"/>
    </row>
    <row r="13" spans="1:28" ht="15.75" hidden="1" customHeight="1" x14ac:dyDescent="0.2">
      <c r="A13" s="86"/>
      <c r="B13" s="90"/>
      <c r="C13" s="90"/>
      <c r="D13" s="2">
        <v>2021</v>
      </c>
      <c r="E13" s="3">
        <f t="shared" si="1"/>
        <v>1711856.37</v>
      </c>
      <c r="F13" s="3">
        <f>F7</f>
        <v>187399.12</v>
      </c>
      <c r="G13" s="3">
        <f>G7</f>
        <v>369475.4</v>
      </c>
      <c r="H13" s="3">
        <f>H7</f>
        <v>2863.5</v>
      </c>
      <c r="I13" s="3">
        <f>I7</f>
        <v>1152118.3500000001</v>
      </c>
      <c r="J13" s="126"/>
      <c r="K13" s="111"/>
      <c r="L13" s="111"/>
      <c r="M13" s="105"/>
      <c r="N13" s="32">
        <v>1630060.68</v>
      </c>
      <c r="O13" s="23">
        <v>155887.88</v>
      </c>
      <c r="P13" s="23">
        <v>321198.40000000002</v>
      </c>
      <c r="Q13" s="23">
        <v>1500</v>
      </c>
      <c r="R13" s="23">
        <v>1151474.3999999999</v>
      </c>
      <c r="AB13" s="49"/>
    </row>
    <row r="14" spans="1:28" ht="15.75" hidden="1" customHeight="1" x14ac:dyDescent="0.2">
      <c r="A14" s="86"/>
      <c r="B14" s="90"/>
      <c r="C14" s="90"/>
      <c r="D14" s="2">
        <v>2022</v>
      </c>
      <c r="E14" s="3">
        <f t="shared" si="1"/>
        <v>3034703.2199999997</v>
      </c>
      <c r="F14" s="3">
        <f t="shared" ref="F14:I15" si="2">F22+F28+F34+F41+F47+F54+F66+F72+F78+F84+F90+F96+F102+F108+F114+F122+F128+F134+F140+F146+F152+F158+F170+F176+F182+F188+F194+F200+F206+F212+F219+F225+F231+F237+F249+F255+F261+F243+F268+F274+F280+F286+F292+F298+F304+F311+F317+F323-F54+F60</f>
        <v>319430.22000000003</v>
      </c>
      <c r="G14" s="3">
        <f t="shared" si="2"/>
        <v>245000</v>
      </c>
      <c r="H14" s="3">
        <f t="shared" si="2"/>
        <v>19801</v>
      </c>
      <c r="I14" s="3">
        <f t="shared" si="2"/>
        <v>2450472</v>
      </c>
      <c r="J14" s="126"/>
      <c r="K14" s="111"/>
      <c r="L14" s="111"/>
      <c r="M14" s="105"/>
      <c r="N14" s="32">
        <v>3006972</v>
      </c>
      <c r="O14" s="23">
        <v>55000</v>
      </c>
      <c r="P14" s="23">
        <v>495000</v>
      </c>
      <c r="Q14" s="23">
        <v>6500</v>
      </c>
      <c r="R14" s="23">
        <v>2450472</v>
      </c>
      <c r="AB14" s="49"/>
    </row>
    <row r="15" spans="1:28" ht="15.75" hidden="1" customHeight="1" x14ac:dyDescent="0.2">
      <c r="A15" s="86"/>
      <c r="B15" s="90"/>
      <c r="C15" s="90"/>
      <c r="D15" s="2">
        <v>2023</v>
      </c>
      <c r="E15" s="3">
        <f t="shared" si="1"/>
        <v>3723138.92</v>
      </c>
      <c r="F15" s="3">
        <f t="shared" si="2"/>
        <v>379942.32</v>
      </c>
      <c r="G15" s="3">
        <f t="shared" si="2"/>
        <v>642770.4</v>
      </c>
      <c r="H15" s="3">
        <f t="shared" si="2"/>
        <v>14926.2</v>
      </c>
      <c r="I15" s="3">
        <f t="shared" si="2"/>
        <v>2685500</v>
      </c>
      <c r="J15" s="126"/>
      <c r="K15" s="111"/>
      <c r="L15" s="111"/>
      <c r="M15" s="105"/>
      <c r="N15" s="32">
        <v>3651045.5</v>
      </c>
      <c r="O15" s="23">
        <v>122921.5</v>
      </c>
      <c r="P15" s="23">
        <v>839624</v>
      </c>
      <c r="Q15" s="23">
        <v>3000</v>
      </c>
      <c r="R15" s="23">
        <v>2685500</v>
      </c>
      <c r="AB15" s="49"/>
    </row>
    <row r="16" spans="1:28" ht="15.75" hidden="1" customHeight="1" x14ac:dyDescent="0.2">
      <c r="A16" s="86"/>
      <c r="B16" s="90"/>
      <c r="C16" s="90"/>
      <c r="D16" s="2">
        <v>2024</v>
      </c>
      <c r="E16" s="3">
        <f t="shared" si="1"/>
        <v>832500</v>
      </c>
      <c r="F16" s="3">
        <f>F24+F30+F36+F43+F49+F56+F68+F74+F80+F86+F92+F98+F104+F110+F116+F124+F130+F136+F142+F148+F154+F160+F172+F178+F184+F190+F196+F202+F208+F214+F221+F227+F233+F239+F251+F257+F263+F245+F270+F276+F282+F288+F294+F300+F306+F313+F319+F325+F56+F62</f>
        <v>102000</v>
      </c>
      <c r="G16" s="3">
        <f>G24+G30+G36+G43+G49+G56+G68+G74+G80+G86+G92+G98+G104+G110+G116+G124+G130+G136+G142+G148+G154+G160+G172+G178+G184+G190+G196+G202+G208+G214+G221+G227+G233+G239+G251+G257+G263+G245+G270+G276+G282+G288+G294+G300+G306+G313+G319+G325-G56+G62</f>
        <v>284000</v>
      </c>
      <c r="H16" s="3">
        <f>H24+H30+H36+H43+H49+H56+H68+H74+H80+H86+H92+H98+H104+H110+H116+H124+H130+H136+H142+H148+H154+H160+H172+H178+H184+H190+H196+H202+H208+H214+H221+H227+H233+H239+H251+H257+H263+H245+H270+H276+H282+H288+H294+H300+H306+H313+H319+H325-H56+H62</f>
        <v>6000</v>
      </c>
      <c r="I16" s="3">
        <f>I24+I30+I36+I43+I49+I56+I68+I74+I80+I86+I92+I98+I104+I110+I116+I124+I130+I136+I142+I148+I154+I160+I172+I178+I184+I190+I196+I202+I208+I214+I221+I227+I233+I239+I251+I257+I263+I245+I270+I276+I282+I288+I294+I300+I306+I313+I319+I325-I56+I62</f>
        <v>440500</v>
      </c>
      <c r="J16" s="126"/>
      <c r="K16" s="111"/>
      <c r="L16" s="111"/>
      <c r="M16" s="105"/>
      <c r="N16" s="32">
        <v>832500</v>
      </c>
      <c r="O16" s="23">
        <v>102000</v>
      </c>
      <c r="P16" s="23">
        <v>284000</v>
      </c>
      <c r="Q16" s="23">
        <v>6000</v>
      </c>
      <c r="R16" s="23">
        <v>440500</v>
      </c>
      <c r="AB16" s="49"/>
    </row>
    <row r="17" spans="1:28" ht="15.75" hidden="1" customHeight="1" x14ac:dyDescent="0.2">
      <c r="A17" s="87"/>
      <c r="B17" s="91"/>
      <c r="C17" s="91"/>
      <c r="D17" s="2">
        <v>2025</v>
      </c>
      <c r="E17" s="3">
        <f t="shared" si="1"/>
        <v>697000</v>
      </c>
      <c r="F17" s="3">
        <f>F25+F31+F37+F44+F50+F57+F69+F75+F81+F87+F93+F99+F105+F111+F117+F125+F131+F137+F143+F149+F155+F161+F173+F179+F185+F191+F197+F203+F209+F215+F222+F228+F234+F240+F252+F258+F264+F246+F271+F277+F283+F289+F295+F301+F307+F314+F320+F326-F57+F63+F167</f>
        <v>44578.400000000001</v>
      </c>
      <c r="G17" s="3">
        <f>G25+G31+G37+G44+G50+G57+G69+G75+G81+G87+G93+G99+G105+G111+G117+G125+G131+G137+G143+G149+G155+G161+G173+G179+G185+G191+G197+G203+G209+G215+G222+G228+G234+G240+G252+G258+G264+G246+G271+G277+G283+G289+G295+G301+G307+G314+G320+G326-G57+G63+G167</f>
        <v>292921.59999999998</v>
      </c>
      <c r="H17" s="3">
        <f>H25+H31+H37+H44+H50+H57+H69+H75+H81+H87+H93+H99+H105+H111+H117+H125+H131+H137+H143+H149+H155+H161+H173+H179+H185+H191+H197+H203+H209+H215+H222+H228+H234+H240+H252+H258+H264+H246+H271+H277+H283+H289+H295+H301+H307+H314+H320+H326-H57+H63+H167</f>
        <v>1500</v>
      </c>
      <c r="I17" s="3">
        <f>I25+I31+I37+I44+I50+I57+I69+I75+I81+I87+I93+I99+I105+I111+I117+I125+I131+I137+I143+I149+I155+I161+I173+I179+I185+I191+I197+I203+I209+I215+I222+I228+I234+I240+I252+I258+I264+I246+I271+I277+I283+I289+I295+I301+I307+I314+I320+I326-I57+I63+I167</f>
        <v>358000</v>
      </c>
      <c r="J17" s="127"/>
      <c r="K17" s="113"/>
      <c r="L17" s="113"/>
      <c r="M17" s="106"/>
      <c r="N17" s="32">
        <v>682000</v>
      </c>
      <c r="O17" s="23">
        <v>43500</v>
      </c>
      <c r="P17" s="23">
        <v>279000</v>
      </c>
      <c r="Q17" s="23">
        <v>1500</v>
      </c>
      <c r="R17" s="23">
        <v>358000</v>
      </c>
      <c r="AB17" s="49"/>
    </row>
    <row r="18" spans="1:28" ht="29.25" customHeight="1" x14ac:dyDescent="0.2">
      <c r="A18" s="46" t="s">
        <v>11</v>
      </c>
      <c r="B18" s="131" t="s">
        <v>12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30"/>
      <c r="AB18" s="49"/>
    </row>
    <row r="19" spans="1:28" ht="14.25" customHeight="1" x14ac:dyDescent="0.2">
      <c r="A19" s="47" t="s">
        <v>13</v>
      </c>
      <c r="B19" s="128" t="s">
        <v>14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30"/>
      <c r="AB19" s="49"/>
    </row>
    <row r="20" spans="1:28" ht="14.25" customHeight="1" x14ac:dyDescent="0.2">
      <c r="A20" s="85" t="s">
        <v>15</v>
      </c>
      <c r="B20" s="65" t="s">
        <v>16</v>
      </c>
      <c r="C20" s="62" t="s">
        <v>17</v>
      </c>
      <c r="D20" s="7" t="s">
        <v>3</v>
      </c>
      <c r="E20" s="8">
        <f>SUM(E21:E25)</f>
        <v>4400000</v>
      </c>
      <c r="F20" s="8">
        <f>SUM(F21:F25)</f>
        <v>0</v>
      </c>
      <c r="G20" s="8">
        <f>SUM(G21:G25)</f>
        <v>300000</v>
      </c>
      <c r="H20" s="8">
        <f>SUM(H21:H25)</f>
        <v>0</v>
      </c>
      <c r="I20" s="8">
        <f>SUM(I21:I25)</f>
        <v>4100000</v>
      </c>
      <c r="J20" s="65" t="s">
        <v>169</v>
      </c>
      <c r="K20" s="62" t="s">
        <v>134</v>
      </c>
      <c r="L20" s="62" t="s">
        <v>240</v>
      </c>
      <c r="M20" s="82" t="s">
        <v>241</v>
      </c>
      <c r="AB20" s="142"/>
    </row>
    <row r="21" spans="1:28" ht="14.25" customHeight="1" x14ac:dyDescent="0.2">
      <c r="A21" s="86"/>
      <c r="B21" s="76"/>
      <c r="C21" s="76"/>
      <c r="D21" s="7">
        <v>2021</v>
      </c>
      <c r="E21" s="8">
        <f>SUM(F21:I21)</f>
        <v>400000</v>
      </c>
      <c r="F21" s="8">
        <v>0</v>
      </c>
      <c r="G21" s="8">
        <v>0</v>
      </c>
      <c r="H21" s="8">
        <v>0</v>
      </c>
      <c r="I21" s="8">
        <v>400000</v>
      </c>
      <c r="J21" s="66"/>
      <c r="K21" s="63"/>
      <c r="L21" s="63"/>
      <c r="M21" s="79"/>
      <c r="AB21" s="143"/>
    </row>
    <row r="22" spans="1:28" ht="14.25" customHeight="1" x14ac:dyDescent="0.2">
      <c r="A22" s="86"/>
      <c r="B22" s="76"/>
      <c r="C22" s="76"/>
      <c r="D22" s="7">
        <v>2022</v>
      </c>
      <c r="E22" s="8">
        <f>SUM(F22:I22)</f>
        <v>2000000</v>
      </c>
      <c r="F22" s="8">
        <v>0</v>
      </c>
      <c r="G22" s="8">
        <v>150000</v>
      </c>
      <c r="H22" s="8">
        <v>0</v>
      </c>
      <c r="I22" s="8">
        <v>1850000</v>
      </c>
      <c r="J22" s="66"/>
      <c r="K22" s="63"/>
      <c r="L22" s="63"/>
      <c r="M22" s="79"/>
      <c r="AB22" s="143"/>
    </row>
    <row r="23" spans="1:28" ht="14.25" customHeight="1" x14ac:dyDescent="0.2">
      <c r="A23" s="86"/>
      <c r="B23" s="76"/>
      <c r="C23" s="76"/>
      <c r="D23" s="7">
        <v>2023</v>
      </c>
      <c r="E23" s="8">
        <f>SUM(F23:I23)</f>
        <v>2000000</v>
      </c>
      <c r="F23" s="8">
        <v>0</v>
      </c>
      <c r="G23" s="8">
        <v>150000</v>
      </c>
      <c r="H23" s="8">
        <v>0</v>
      </c>
      <c r="I23" s="8">
        <v>1850000</v>
      </c>
      <c r="J23" s="66"/>
      <c r="K23" s="63"/>
      <c r="L23" s="63"/>
      <c r="M23" s="79"/>
      <c r="AB23" s="143"/>
    </row>
    <row r="24" spans="1:28" ht="14.25" customHeight="1" x14ac:dyDescent="0.2">
      <c r="A24" s="86"/>
      <c r="B24" s="76"/>
      <c r="C24" s="76"/>
      <c r="D24" s="7">
        <v>2024</v>
      </c>
      <c r="E24" s="8">
        <f>SUM(F24:I24)</f>
        <v>0</v>
      </c>
      <c r="F24" s="8">
        <v>0</v>
      </c>
      <c r="G24" s="8">
        <v>0</v>
      </c>
      <c r="H24" s="8">
        <v>0</v>
      </c>
      <c r="I24" s="8">
        <v>0</v>
      </c>
      <c r="J24" s="66"/>
      <c r="K24" s="63"/>
      <c r="L24" s="63"/>
      <c r="M24" s="79"/>
      <c r="AB24" s="143"/>
    </row>
    <row r="25" spans="1:28" ht="90" customHeight="1" x14ac:dyDescent="0.2">
      <c r="A25" s="87"/>
      <c r="B25" s="77"/>
      <c r="C25" s="77"/>
      <c r="D25" s="7">
        <v>2025</v>
      </c>
      <c r="E25" s="8">
        <f>SUM(F25:I25)</f>
        <v>0</v>
      </c>
      <c r="F25" s="8">
        <v>0</v>
      </c>
      <c r="G25" s="8">
        <v>0</v>
      </c>
      <c r="H25" s="8">
        <v>0</v>
      </c>
      <c r="I25" s="8">
        <v>0</v>
      </c>
      <c r="J25" s="67"/>
      <c r="K25" s="64"/>
      <c r="L25" s="64"/>
      <c r="M25" s="80"/>
      <c r="N25" s="30"/>
      <c r="O25" s="25"/>
      <c r="P25" s="25"/>
      <c r="Q25" s="25"/>
      <c r="R25" s="25"/>
      <c r="AB25" s="143"/>
    </row>
    <row r="26" spans="1:28" ht="14.25" customHeight="1" x14ac:dyDescent="0.2">
      <c r="A26" s="85" t="s">
        <v>18</v>
      </c>
      <c r="B26" s="65" t="s">
        <v>19</v>
      </c>
      <c r="C26" s="62">
        <v>2021</v>
      </c>
      <c r="D26" s="7" t="s">
        <v>3</v>
      </c>
      <c r="E26" s="8">
        <f>SUM(E27:E31)</f>
        <v>64000</v>
      </c>
      <c r="F26" s="8">
        <f>SUM(F27:F31)</f>
        <v>0</v>
      </c>
      <c r="G26" s="8">
        <f>SUM(G27:G31)</f>
        <v>0</v>
      </c>
      <c r="H26" s="8">
        <f>SUM(H27:H31)</f>
        <v>0</v>
      </c>
      <c r="I26" s="8">
        <f>SUM(I27:I31)</f>
        <v>64000</v>
      </c>
      <c r="J26" s="65" t="s">
        <v>219</v>
      </c>
      <c r="K26" s="62" t="s">
        <v>139</v>
      </c>
      <c r="L26" s="62" t="s">
        <v>240</v>
      </c>
      <c r="M26" s="82" t="s">
        <v>246</v>
      </c>
      <c r="N26" s="31"/>
      <c r="O26" s="31"/>
      <c r="P26" s="31"/>
      <c r="Q26" s="31"/>
      <c r="R26" s="31"/>
      <c r="AB26" s="144" t="s">
        <v>294</v>
      </c>
    </row>
    <row r="27" spans="1:28" ht="14.25" customHeight="1" x14ac:dyDescent="0.2">
      <c r="A27" s="86"/>
      <c r="B27" s="76"/>
      <c r="C27" s="76"/>
      <c r="D27" s="7">
        <v>2021</v>
      </c>
      <c r="E27" s="8">
        <f>SUM(F27:I27)</f>
        <v>64000</v>
      </c>
      <c r="F27" s="8">
        <v>0</v>
      </c>
      <c r="G27" s="8">
        <v>0</v>
      </c>
      <c r="H27" s="8">
        <v>0</v>
      </c>
      <c r="I27" s="8">
        <v>64000</v>
      </c>
      <c r="J27" s="66"/>
      <c r="K27" s="63"/>
      <c r="L27" s="63"/>
      <c r="M27" s="79"/>
      <c r="N27" s="31"/>
      <c r="O27" s="31"/>
      <c r="P27" s="31"/>
      <c r="Q27" s="31"/>
      <c r="R27" s="31"/>
      <c r="AB27" s="145"/>
    </row>
    <row r="28" spans="1:28" ht="14.25" customHeight="1" x14ac:dyDescent="0.2">
      <c r="A28" s="86"/>
      <c r="B28" s="76"/>
      <c r="C28" s="76"/>
      <c r="D28" s="7">
        <v>2022</v>
      </c>
      <c r="E28" s="8">
        <f>SUM(F28:I28)</f>
        <v>0</v>
      </c>
      <c r="F28" s="8">
        <v>0</v>
      </c>
      <c r="G28" s="8">
        <v>0</v>
      </c>
      <c r="H28" s="8">
        <v>0</v>
      </c>
      <c r="I28" s="8">
        <v>0</v>
      </c>
      <c r="J28" s="66"/>
      <c r="K28" s="63"/>
      <c r="L28" s="63"/>
      <c r="M28" s="79"/>
      <c r="N28" s="31"/>
      <c r="O28" s="31"/>
      <c r="P28" s="31"/>
      <c r="Q28" s="31"/>
      <c r="R28" s="31"/>
      <c r="AB28" s="145"/>
    </row>
    <row r="29" spans="1:28" ht="14.25" customHeight="1" x14ac:dyDescent="0.2">
      <c r="A29" s="86"/>
      <c r="B29" s="76"/>
      <c r="C29" s="76"/>
      <c r="D29" s="7">
        <v>2023</v>
      </c>
      <c r="E29" s="8">
        <f>SUM(F29:I29)</f>
        <v>0</v>
      </c>
      <c r="F29" s="8">
        <v>0</v>
      </c>
      <c r="G29" s="8">
        <v>0</v>
      </c>
      <c r="H29" s="8">
        <v>0</v>
      </c>
      <c r="I29" s="8">
        <v>0</v>
      </c>
      <c r="J29" s="66"/>
      <c r="K29" s="63"/>
      <c r="L29" s="63"/>
      <c r="M29" s="79"/>
      <c r="N29" s="31"/>
      <c r="O29" s="31"/>
      <c r="P29" s="31"/>
      <c r="Q29" s="31"/>
      <c r="R29" s="31"/>
      <c r="AB29" s="145"/>
    </row>
    <row r="30" spans="1:28" ht="14.25" customHeight="1" x14ac:dyDescent="0.2">
      <c r="A30" s="86"/>
      <c r="B30" s="76"/>
      <c r="C30" s="76"/>
      <c r="D30" s="7">
        <v>2024</v>
      </c>
      <c r="E30" s="8">
        <f>SUM(F30:I30)</f>
        <v>0</v>
      </c>
      <c r="F30" s="8">
        <v>0</v>
      </c>
      <c r="G30" s="8">
        <v>0</v>
      </c>
      <c r="H30" s="8">
        <v>0</v>
      </c>
      <c r="I30" s="8">
        <v>0</v>
      </c>
      <c r="J30" s="66"/>
      <c r="K30" s="63"/>
      <c r="L30" s="63"/>
      <c r="M30" s="79"/>
      <c r="N30" s="31"/>
      <c r="O30" s="31"/>
      <c r="P30" s="31"/>
      <c r="Q30" s="31"/>
      <c r="R30" s="31"/>
      <c r="AB30" s="145"/>
    </row>
    <row r="31" spans="1:28" ht="47.25" customHeight="1" x14ac:dyDescent="0.2">
      <c r="A31" s="87"/>
      <c r="B31" s="77"/>
      <c r="C31" s="77"/>
      <c r="D31" s="7">
        <v>2025</v>
      </c>
      <c r="E31" s="8">
        <f>SUM(F31:I31)</f>
        <v>0</v>
      </c>
      <c r="F31" s="8">
        <v>0</v>
      </c>
      <c r="G31" s="8">
        <v>0</v>
      </c>
      <c r="H31" s="8">
        <v>0</v>
      </c>
      <c r="I31" s="8">
        <v>0</v>
      </c>
      <c r="J31" s="67"/>
      <c r="K31" s="64"/>
      <c r="L31" s="64"/>
      <c r="M31" s="80"/>
      <c r="N31" s="31"/>
      <c r="O31" s="31"/>
      <c r="P31" s="31"/>
      <c r="Q31" s="31"/>
      <c r="R31" s="31"/>
      <c r="AB31" s="145"/>
    </row>
    <row r="32" spans="1:28" ht="13.5" customHeight="1" x14ac:dyDescent="0.2">
      <c r="A32" s="85" t="s">
        <v>20</v>
      </c>
      <c r="B32" s="65" t="s">
        <v>21</v>
      </c>
      <c r="C32" s="62">
        <v>2021</v>
      </c>
      <c r="D32" s="7" t="s">
        <v>3</v>
      </c>
      <c r="E32" s="8">
        <f>SUM(E33:E37)</f>
        <v>7071</v>
      </c>
      <c r="F32" s="8">
        <f>SUM(F33:F37)</f>
        <v>0</v>
      </c>
      <c r="G32" s="8">
        <f>SUM(G33:G37)</f>
        <v>0</v>
      </c>
      <c r="H32" s="8">
        <f>SUM(H33:H37)</f>
        <v>0</v>
      </c>
      <c r="I32" s="8">
        <f>SUM(I33:I37)</f>
        <v>7071</v>
      </c>
      <c r="J32" s="65" t="s">
        <v>168</v>
      </c>
      <c r="K32" s="68" t="s">
        <v>258</v>
      </c>
      <c r="L32" s="62" t="s">
        <v>240</v>
      </c>
      <c r="M32" s="82" t="s">
        <v>259</v>
      </c>
      <c r="N32" s="31"/>
      <c r="O32" s="31"/>
      <c r="P32" s="31"/>
      <c r="Q32" s="31"/>
      <c r="R32" s="31"/>
      <c r="AB32" s="144" t="s">
        <v>295</v>
      </c>
    </row>
    <row r="33" spans="1:28" ht="14.25" customHeight="1" x14ac:dyDescent="0.2">
      <c r="A33" s="86"/>
      <c r="B33" s="76"/>
      <c r="C33" s="76"/>
      <c r="D33" s="7">
        <v>2021</v>
      </c>
      <c r="E33" s="8">
        <f>SUM(F33:I33)</f>
        <v>7071</v>
      </c>
      <c r="F33" s="8">
        <v>0</v>
      </c>
      <c r="G33" s="8">
        <v>0</v>
      </c>
      <c r="H33" s="8">
        <v>0</v>
      </c>
      <c r="I33" s="8">
        <v>7071</v>
      </c>
      <c r="J33" s="66"/>
      <c r="K33" s="69"/>
      <c r="L33" s="63"/>
      <c r="M33" s="79"/>
      <c r="N33" s="31"/>
      <c r="O33" s="31"/>
      <c r="P33" s="31"/>
      <c r="Q33" s="31"/>
      <c r="R33" s="31"/>
      <c r="AB33" s="145"/>
    </row>
    <row r="34" spans="1:28" ht="14.25" customHeight="1" x14ac:dyDescent="0.2">
      <c r="A34" s="86"/>
      <c r="B34" s="76"/>
      <c r="C34" s="76"/>
      <c r="D34" s="7">
        <v>2022</v>
      </c>
      <c r="E34" s="8">
        <f>SUM(F34:I34)</f>
        <v>0</v>
      </c>
      <c r="F34" s="8">
        <v>0</v>
      </c>
      <c r="G34" s="8">
        <v>0</v>
      </c>
      <c r="H34" s="8">
        <v>0</v>
      </c>
      <c r="I34" s="8">
        <v>0</v>
      </c>
      <c r="J34" s="66"/>
      <c r="K34" s="69"/>
      <c r="L34" s="63"/>
      <c r="M34" s="79"/>
      <c r="N34" s="31"/>
      <c r="O34" s="31"/>
      <c r="P34" s="31"/>
      <c r="Q34" s="31"/>
      <c r="R34" s="31"/>
      <c r="AB34" s="145"/>
    </row>
    <row r="35" spans="1:28" ht="14.25" customHeight="1" x14ac:dyDescent="0.2">
      <c r="A35" s="86"/>
      <c r="B35" s="76"/>
      <c r="C35" s="76"/>
      <c r="D35" s="7">
        <v>2023</v>
      </c>
      <c r="E35" s="8">
        <f>SUM(F35:I35)</f>
        <v>0</v>
      </c>
      <c r="F35" s="8">
        <v>0</v>
      </c>
      <c r="G35" s="8">
        <v>0</v>
      </c>
      <c r="H35" s="8">
        <v>0</v>
      </c>
      <c r="I35" s="8">
        <v>0</v>
      </c>
      <c r="J35" s="66"/>
      <c r="K35" s="69"/>
      <c r="L35" s="63"/>
      <c r="M35" s="79"/>
      <c r="N35" s="31"/>
      <c r="O35" s="31"/>
      <c r="P35" s="31"/>
      <c r="Q35" s="31"/>
      <c r="R35" s="31"/>
      <c r="AB35" s="145"/>
    </row>
    <row r="36" spans="1:28" ht="14.25" customHeight="1" x14ac:dyDescent="0.2">
      <c r="A36" s="86"/>
      <c r="B36" s="76"/>
      <c r="C36" s="76"/>
      <c r="D36" s="7">
        <v>2024</v>
      </c>
      <c r="E36" s="8">
        <f>SUM(F36:I36)</f>
        <v>0</v>
      </c>
      <c r="F36" s="8">
        <v>0</v>
      </c>
      <c r="G36" s="8">
        <v>0</v>
      </c>
      <c r="H36" s="8">
        <v>0</v>
      </c>
      <c r="I36" s="8">
        <v>0</v>
      </c>
      <c r="J36" s="66"/>
      <c r="K36" s="69"/>
      <c r="L36" s="63"/>
      <c r="M36" s="79"/>
      <c r="N36" s="31"/>
      <c r="O36" s="31"/>
      <c r="P36" s="31"/>
      <c r="Q36" s="31"/>
      <c r="R36" s="31"/>
      <c r="AB36" s="145"/>
    </row>
    <row r="37" spans="1:28" ht="43.5" customHeight="1" x14ac:dyDescent="0.2">
      <c r="A37" s="87"/>
      <c r="B37" s="77"/>
      <c r="C37" s="77"/>
      <c r="D37" s="7">
        <v>2025</v>
      </c>
      <c r="E37" s="8">
        <f>SUM(F37:I37)</f>
        <v>0</v>
      </c>
      <c r="F37" s="8">
        <v>0</v>
      </c>
      <c r="G37" s="8">
        <v>0</v>
      </c>
      <c r="H37" s="8">
        <v>0</v>
      </c>
      <c r="I37" s="8">
        <v>0</v>
      </c>
      <c r="J37" s="67"/>
      <c r="K37" s="70"/>
      <c r="L37" s="64"/>
      <c r="M37" s="80"/>
      <c r="N37" s="31"/>
      <c r="O37" s="31"/>
      <c r="P37" s="31"/>
      <c r="Q37" s="31"/>
      <c r="R37" s="31"/>
      <c r="AB37" s="145"/>
    </row>
    <row r="38" spans="1:28" ht="14.25" customHeight="1" x14ac:dyDescent="0.2">
      <c r="A38" s="47" t="s">
        <v>22</v>
      </c>
      <c r="B38" s="73" t="s">
        <v>23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5"/>
      <c r="N38" s="10"/>
      <c r="AB38" s="49"/>
    </row>
    <row r="39" spans="1:28" ht="13.5" customHeight="1" x14ac:dyDescent="0.2">
      <c r="A39" s="85" t="s">
        <v>24</v>
      </c>
      <c r="B39" s="65" t="s">
        <v>25</v>
      </c>
      <c r="C39" s="62">
        <v>2021</v>
      </c>
      <c r="D39" s="7" t="s">
        <v>3</v>
      </c>
      <c r="E39" s="8">
        <f>SUM(E40:E44)</f>
        <v>115096</v>
      </c>
      <c r="F39" s="8">
        <f>SUM(F40:F44)</f>
        <v>0</v>
      </c>
      <c r="G39" s="8">
        <f>SUM(G40:G44)</f>
        <v>0</v>
      </c>
      <c r="H39" s="8">
        <f>SUM(H40:H44)</f>
        <v>0</v>
      </c>
      <c r="I39" s="8">
        <f>SUM(I40:I44)</f>
        <v>115096</v>
      </c>
      <c r="J39" s="65" t="s">
        <v>158</v>
      </c>
      <c r="K39" s="68" t="s">
        <v>255</v>
      </c>
      <c r="L39" s="62" t="s">
        <v>240</v>
      </c>
      <c r="M39" s="65" t="s">
        <v>260</v>
      </c>
      <c r="AB39" s="144" t="s">
        <v>296</v>
      </c>
    </row>
    <row r="40" spans="1:28" ht="14.25" customHeight="1" x14ac:dyDescent="0.2">
      <c r="A40" s="86"/>
      <c r="B40" s="76"/>
      <c r="C40" s="76"/>
      <c r="D40" s="7">
        <v>2021</v>
      </c>
      <c r="E40" s="8">
        <f>SUM(F40:I40)</f>
        <v>115096</v>
      </c>
      <c r="F40" s="8">
        <v>0</v>
      </c>
      <c r="G40" s="8">
        <v>0</v>
      </c>
      <c r="H40" s="8">
        <v>0</v>
      </c>
      <c r="I40" s="8">
        <v>115096</v>
      </c>
      <c r="J40" s="66"/>
      <c r="K40" s="69"/>
      <c r="L40" s="63"/>
      <c r="M40" s="76"/>
      <c r="AB40" s="145"/>
    </row>
    <row r="41" spans="1:28" ht="14.25" customHeight="1" x14ac:dyDescent="0.2">
      <c r="A41" s="86"/>
      <c r="B41" s="76"/>
      <c r="C41" s="76"/>
      <c r="D41" s="7">
        <v>2022</v>
      </c>
      <c r="E41" s="8">
        <f>SUM(F41:I41)</f>
        <v>0</v>
      </c>
      <c r="F41" s="8">
        <v>0</v>
      </c>
      <c r="G41" s="8">
        <v>0</v>
      </c>
      <c r="H41" s="8">
        <v>0</v>
      </c>
      <c r="I41" s="8">
        <v>0</v>
      </c>
      <c r="J41" s="66"/>
      <c r="K41" s="69"/>
      <c r="L41" s="63"/>
      <c r="M41" s="76"/>
      <c r="AB41" s="145"/>
    </row>
    <row r="42" spans="1:28" ht="14.25" customHeight="1" x14ac:dyDescent="0.2">
      <c r="A42" s="86"/>
      <c r="B42" s="76"/>
      <c r="C42" s="76"/>
      <c r="D42" s="7">
        <v>2023</v>
      </c>
      <c r="E42" s="8">
        <f>SUM(F42:I42)</f>
        <v>0</v>
      </c>
      <c r="F42" s="8">
        <v>0</v>
      </c>
      <c r="G42" s="8">
        <v>0</v>
      </c>
      <c r="H42" s="8">
        <v>0</v>
      </c>
      <c r="I42" s="8">
        <v>0</v>
      </c>
      <c r="J42" s="66"/>
      <c r="K42" s="69"/>
      <c r="L42" s="63"/>
      <c r="M42" s="76"/>
      <c r="AB42" s="145"/>
    </row>
    <row r="43" spans="1:28" ht="14.25" customHeight="1" x14ac:dyDescent="0.2">
      <c r="A43" s="86"/>
      <c r="B43" s="76"/>
      <c r="C43" s="76"/>
      <c r="D43" s="7">
        <v>2024</v>
      </c>
      <c r="E43" s="8">
        <f>SUM(F43:I43)</f>
        <v>0</v>
      </c>
      <c r="F43" s="8">
        <v>0</v>
      </c>
      <c r="G43" s="8">
        <v>0</v>
      </c>
      <c r="H43" s="8">
        <v>0</v>
      </c>
      <c r="I43" s="8">
        <v>0</v>
      </c>
      <c r="J43" s="66"/>
      <c r="K43" s="69"/>
      <c r="L43" s="63"/>
      <c r="M43" s="76"/>
      <c r="AB43" s="145"/>
    </row>
    <row r="44" spans="1:28" ht="79.5" customHeight="1" x14ac:dyDescent="0.2">
      <c r="A44" s="87"/>
      <c r="B44" s="77"/>
      <c r="C44" s="77"/>
      <c r="D44" s="7">
        <v>2025</v>
      </c>
      <c r="E44" s="8">
        <f>SUM(F44:I44)</f>
        <v>0</v>
      </c>
      <c r="F44" s="8">
        <v>0</v>
      </c>
      <c r="G44" s="8">
        <v>0</v>
      </c>
      <c r="H44" s="8">
        <v>0</v>
      </c>
      <c r="I44" s="8">
        <v>0</v>
      </c>
      <c r="J44" s="67"/>
      <c r="K44" s="70"/>
      <c r="L44" s="64"/>
      <c r="M44" s="77"/>
      <c r="AB44" s="145"/>
    </row>
    <row r="45" spans="1:28" ht="13.5" customHeight="1" x14ac:dyDescent="0.2">
      <c r="A45" s="85" t="s">
        <v>26</v>
      </c>
      <c r="B45" s="65" t="s">
        <v>27</v>
      </c>
      <c r="C45" s="62">
        <v>2021</v>
      </c>
      <c r="D45" s="7" t="s">
        <v>3</v>
      </c>
      <c r="E45" s="8">
        <f>SUM(E46:E50)</f>
        <v>47873</v>
      </c>
      <c r="F45" s="8">
        <f>SUM(F46:F50)</f>
        <v>0</v>
      </c>
      <c r="G45" s="8">
        <f>SUM(G46:G50)</f>
        <v>0</v>
      </c>
      <c r="H45" s="8">
        <f>SUM(H46:H50)</f>
        <v>0</v>
      </c>
      <c r="I45" s="8">
        <f>SUM(I46:I50)</f>
        <v>47873</v>
      </c>
      <c r="J45" s="65" t="s">
        <v>159</v>
      </c>
      <c r="K45" s="62" t="s">
        <v>256</v>
      </c>
      <c r="L45" s="62" t="s">
        <v>240</v>
      </c>
      <c r="M45" s="65" t="s">
        <v>261</v>
      </c>
      <c r="AB45" s="144" t="s">
        <v>297</v>
      </c>
    </row>
    <row r="46" spans="1:28" ht="14.25" customHeight="1" x14ac:dyDescent="0.2">
      <c r="A46" s="86"/>
      <c r="B46" s="76"/>
      <c r="C46" s="76"/>
      <c r="D46" s="7">
        <v>2021</v>
      </c>
      <c r="E46" s="8">
        <f>SUM(F46:I46)</f>
        <v>47873</v>
      </c>
      <c r="F46" s="8">
        <v>0</v>
      </c>
      <c r="G46" s="8">
        <v>0</v>
      </c>
      <c r="H46" s="8">
        <v>0</v>
      </c>
      <c r="I46" s="8">
        <v>47873</v>
      </c>
      <c r="J46" s="66"/>
      <c r="K46" s="63"/>
      <c r="L46" s="63"/>
      <c r="M46" s="76"/>
      <c r="AB46" s="145"/>
    </row>
    <row r="47" spans="1:28" ht="14.25" customHeight="1" x14ac:dyDescent="0.2">
      <c r="A47" s="86"/>
      <c r="B47" s="76"/>
      <c r="C47" s="76"/>
      <c r="D47" s="7">
        <v>2022</v>
      </c>
      <c r="E47" s="8">
        <f>SUM(F47:I47)</f>
        <v>0</v>
      </c>
      <c r="F47" s="8">
        <v>0</v>
      </c>
      <c r="G47" s="8">
        <v>0</v>
      </c>
      <c r="H47" s="8">
        <v>0</v>
      </c>
      <c r="I47" s="8">
        <v>0</v>
      </c>
      <c r="J47" s="66"/>
      <c r="K47" s="63"/>
      <c r="L47" s="63"/>
      <c r="M47" s="76"/>
      <c r="AB47" s="145"/>
    </row>
    <row r="48" spans="1:28" ht="14.25" customHeight="1" x14ac:dyDescent="0.2">
      <c r="A48" s="86"/>
      <c r="B48" s="76"/>
      <c r="C48" s="76"/>
      <c r="D48" s="7">
        <v>2023</v>
      </c>
      <c r="E48" s="8">
        <f>SUM(F48:I48)</f>
        <v>0</v>
      </c>
      <c r="F48" s="8">
        <v>0</v>
      </c>
      <c r="G48" s="8">
        <v>0</v>
      </c>
      <c r="H48" s="8">
        <v>0</v>
      </c>
      <c r="I48" s="8">
        <v>0</v>
      </c>
      <c r="J48" s="66"/>
      <c r="K48" s="63"/>
      <c r="L48" s="63"/>
      <c r="M48" s="76"/>
      <c r="AB48" s="145"/>
    </row>
    <row r="49" spans="1:28" ht="14.25" customHeight="1" x14ac:dyDescent="0.2">
      <c r="A49" s="86"/>
      <c r="B49" s="76"/>
      <c r="C49" s="76"/>
      <c r="D49" s="7">
        <v>2024</v>
      </c>
      <c r="E49" s="8">
        <f>SUM(F49:I49)</f>
        <v>0</v>
      </c>
      <c r="F49" s="8">
        <v>0</v>
      </c>
      <c r="G49" s="8">
        <v>0</v>
      </c>
      <c r="H49" s="8">
        <v>0</v>
      </c>
      <c r="I49" s="8">
        <v>0</v>
      </c>
      <c r="J49" s="66"/>
      <c r="K49" s="63"/>
      <c r="L49" s="63"/>
      <c r="M49" s="76"/>
      <c r="AB49" s="145"/>
    </row>
    <row r="50" spans="1:28" ht="43.5" customHeight="1" x14ac:dyDescent="0.2">
      <c r="A50" s="87"/>
      <c r="B50" s="77"/>
      <c r="C50" s="77"/>
      <c r="D50" s="7">
        <v>2025</v>
      </c>
      <c r="E50" s="8">
        <f>SUM(F50:I50)</f>
        <v>0</v>
      </c>
      <c r="F50" s="8">
        <v>0</v>
      </c>
      <c r="G50" s="8">
        <v>0</v>
      </c>
      <c r="H50" s="8">
        <v>0</v>
      </c>
      <c r="I50" s="8">
        <v>0</v>
      </c>
      <c r="J50" s="67"/>
      <c r="K50" s="64"/>
      <c r="L50" s="64"/>
      <c r="M50" s="77"/>
      <c r="N50" s="132" t="s">
        <v>196</v>
      </c>
      <c r="O50" s="133"/>
      <c r="AB50" s="145"/>
    </row>
    <row r="51" spans="1:28" ht="14.25" customHeight="1" x14ac:dyDescent="0.2">
      <c r="A51" s="47" t="s">
        <v>28</v>
      </c>
      <c r="B51" s="73" t="s">
        <v>29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5"/>
      <c r="N51" s="9" t="s">
        <v>194</v>
      </c>
      <c r="P51" s="9" t="s">
        <v>195</v>
      </c>
      <c r="AB51" s="49"/>
    </row>
    <row r="52" spans="1:28" ht="14.25" customHeight="1" x14ac:dyDescent="0.2">
      <c r="A52" s="85" t="s">
        <v>30</v>
      </c>
      <c r="B52" s="65" t="s">
        <v>31</v>
      </c>
      <c r="C52" s="62" t="s">
        <v>32</v>
      </c>
      <c r="D52" s="7" t="s">
        <v>3</v>
      </c>
      <c r="E52" s="8">
        <f>SUM(E53:E57)</f>
        <v>9911360.5999999996</v>
      </c>
      <c r="F52" s="8">
        <f>SUM(F53:F57)</f>
        <v>0</v>
      </c>
      <c r="G52" s="8">
        <f>SUM(G53:G57)</f>
        <v>0</v>
      </c>
      <c r="H52" s="8">
        <f>SUM(H53:H57)</f>
        <v>0</v>
      </c>
      <c r="I52" s="8">
        <f>SUM(I53:I57)</f>
        <v>0</v>
      </c>
      <c r="J52" s="65" t="s">
        <v>217</v>
      </c>
      <c r="K52" s="68" t="s">
        <v>170</v>
      </c>
      <c r="L52" s="62" t="s">
        <v>224</v>
      </c>
      <c r="M52" s="65" t="s">
        <v>221</v>
      </c>
      <c r="N52" s="8">
        <f>SUM(N53:N57)</f>
        <v>24800000</v>
      </c>
      <c r="O52" s="8">
        <f>SUM(O53:O57)</f>
        <v>0</v>
      </c>
      <c r="P52" s="8">
        <f>SUM(P53:P57)</f>
        <v>10000000</v>
      </c>
      <c r="Q52" s="8">
        <f>SUM(Q53:Q57)</f>
        <v>0</v>
      </c>
      <c r="R52" s="8">
        <f>SUM(R53:R57)</f>
        <v>14800000</v>
      </c>
      <c r="AB52" s="146"/>
    </row>
    <row r="53" spans="1:28" ht="14.25" customHeight="1" x14ac:dyDescent="0.2">
      <c r="A53" s="86"/>
      <c r="B53" s="76"/>
      <c r="C53" s="76"/>
      <c r="D53" s="7">
        <v>2021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66"/>
      <c r="K53" s="69"/>
      <c r="L53" s="63"/>
      <c r="M53" s="76"/>
      <c r="N53" s="8">
        <f>SUM(O53:R53)</f>
        <v>0</v>
      </c>
      <c r="O53" s="8">
        <v>0</v>
      </c>
      <c r="P53" s="8">
        <v>0</v>
      </c>
      <c r="Q53" s="8">
        <v>0</v>
      </c>
      <c r="R53" s="8">
        <v>0</v>
      </c>
      <c r="AB53" s="147"/>
    </row>
    <row r="54" spans="1:28" ht="14.25" customHeight="1" x14ac:dyDescent="0.2">
      <c r="A54" s="86"/>
      <c r="B54" s="76"/>
      <c r="C54" s="76"/>
      <c r="D54" s="7">
        <v>2022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66"/>
      <c r="K54" s="69"/>
      <c r="L54" s="63"/>
      <c r="M54" s="76"/>
      <c r="N54" s="8">
        <f>SUM(O54:R54)</f>
        <v>0</v>
      </c>
      <c r="O54" s="8">
        <v>0</v>
      </c>
      <c r="P54" s="8">
        <v>0</v>
      </c>
      <c r="Q54" s="8">
        <v>0</v>
      </c>
      <c r="R54" s="8">
        <v>0</v>
      </c>
      <c r="AB54" s="147"/>
    </row>
    <row r="55" spans="1:28" ht="14.25" customHeight="1" x14ac:dyDescent="0.2">
      <c r="A55" s="86"/>
      <c r="B55" s="76"/>
      <c r="C55" s="76"/>
      <c r="D55" s="7">
        <v>2023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66"/>
      <c r="K55" s="69"/>
      <c r="L55" s="63"/>
      <c r="M55" s="76"/>
      <c r="N55" s="8">
        <f>SUM(O55:R55)</f>
        <v>0</v>
      </c>
      <c r="O55" s="8">
        <v>0</v>
      </c>
      <c r="P55" s="8">
        <v>0</v>
      </c>
      <c r="Q55" s="8">
        <v>0</v>
      </c>
      <c r="R55" s="8">
        <v>0</v>
      </c>
      <c r="AB55" s="147"/>
    </row>
    <row r="56" spans="1:28" ht="14.25" customHeight="1" x14ac:dyDescent="0.2">
      <c r="A56" s="86"/>
      <c r="B56" s="76"/>
      <c r="C56" s="76"/>
      <c r="D56" s="7">
        <v>2024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66"/>
      <c r="K56" s="69"/>
      <c r="L56" s="63"/>
      <c r="M56" s="76"/>
      <c r="N56" s="8">
        <f>SUM(O56:R56)</f>
        <v>0</v>
      </c>
      <c r="O56" s="8">
        <v>0</v>
      </c>
      <c r="P56" s="8">
        <v>0</v>
      </c>
      <c r="Q56" s="8">
        <v>0</v>
      </c>
      <c r="R56" s="8">
        <v>0</v>
      </c>
      <c r="AB56" s="147"/>
    </row>
    <row r="57" spans="1:28" ht="95.25" customHeight="1" x14ac:dyDescent="0.2">
      <c r="A57" s="87"/>
      <c r="B57" s="77"/>
      <c r="C57" s="77"/>
      <c r="D57" s="7">
        <v>2025</v>
      </c>
      <c r="E57" s="8">
        <v>9911360.5999999996</v>
      </c>
      <c r="F57" s="8">
        <v>0</v>
      </c>
      <c r="G57" s="8">
        <v>0</v>
      </c>
      <c r="H57" s="8">
        <v>0</v>
      </c>
      <c r="I57" s="8">
        <v>0</v>
      </c>
      <c r="J57" s="67"/>
      <c r="K57" s="70"/>
      <c r="L57" s="64"/>
      <c r="M57" s="77"/>
      <c r="N57" s="8">
        <f>SUM(O57:R57)</f>
        <v>24800000</v>
      </c>
      <c r="O57" s="8">
        <v>0</v>
      </c>
      <c r="P57" s="8">
        <v>10000000</v>
      </c>
      <c r="Q57" s="8">
        <v>0</v>
      </c>
      <c r="R57" s="8">
        <v>14800000</v>
      </c>
      <c r="AB57" s="147"/>
    </row>
    <row r="58" spans="1:28" ht="14.25" customHeight="1" x14ac:dyDescent="0.2">
      <c r="A58" s="93" t="s">
        <v>33</v>
      </c>
      <c r="B58" s="88" t="s">
        <v>34</v>
      </c>
      <c r="C58" s="62" t="s">
        <v>10</v>
      </c>
      <c r="D58" s="7" t="s">
        <v>3</v>
      </c>
      <c r="E58" s="8">
        <f>SUM(E59:E63)</f>
        <v>750000</v>
      </c>
      <c r="F58" s="8">
        <f>SUM(F59:F63)</f>
        <v>20000</v>
      </c>
      <c r="G58" s="8">
        <f>SUM(G59:G63)</f>
        <v>230000</v>
      </c>
      <c r="H58" s="8">
        <f>SUM(H59:H63)</f>
        <v>0</v>
      </c>
      <c r="I58" s="8">
        <f>SUM(I59:I63)</f>
        <v>500000</v>
      </c>
      <c r="J58" s="65" t="s">
        <v>172</v>
      </c>
      <c r="K58" s="62" t="s">
        <v>171</v>
      </c>
      <c r="L58" s="62" t="s">
        <v>224</v>
      </c>
      <c r="M58" s="65" t="s">
        <v>262</v>
      </c>
      <c r="N58" s="134" t="s">
        <v>197</v>
      </c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44" t="s">
        <v>298</v>
      </c>
    </row>
    <row r="59" spans="1:28" ht="14.25" customHeight="1" x14ac:dyDescent="0.2">
      <c r="A59" s="86"/>
      <c r="B59" s="71"/>
      <c r="C59" s="76"/>
      <c r="D59" s="7">
        <v>2021</v>
      </c>
      <c r="E59" s="8">
        <f>SUM(F59:I59)</f>
        <v>20000</v>
      </c>
      <c r="F59" s="8">
        <v>0</v>
      </c>
      <c r="G59" s="8">
        <v>0</v>
      </c>
      <c r="H59" s="8">
        <v>0</v>
      </c>
      <c r="I59" s="8">
        <v>20000</v>
      </c>
      <c r="J59" s="66"/>
      <c r="K59" s="63"/>
      <c r="L59" s="63"/>
      <c r="M59" s="76"/>
      <c r="N59" s="11" t="s">
        <v>212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45"/>
    </row>
    <row r="60" spans="1:28" ht="14.25" customHeight="1" x14ac:dyDescent="0.2">
      <c r="A60" s="86"/>
      <c r="B60" s="71"/>
      <c r="C60" s="76"/>
      <c r="D60" s="7">
        <v>2022</v>
      </c>
      <c r="E60" s="8">
        <f>SUM(F60:I60)</f>
        <v>185000</v>
      </c>
      <c r="F60" s="8">
        <v>5000</v>
      </c>
      <c r="G60" s="8">
        <v>60000</v>
      </c>
      <c r="H60" s="8">
        <v>0</v>
      </c>
      <c r="I60" s="8">
        <v>120000</v>
      </c>
      <c r="J60" s="66"/>
      <c r="K60" s="63"/>
      <c r="L60" s="63"/>
      <c r="M60" s="76"/>
      <c r="N60" s="135" t="s">
        <v>198</v>
      </c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45"/>
    </row>
    <row r="61" spans="1:28" ht="14.25" customHeight="1" x14ac:dyDescent="0.2">
      <c r="A61" s="86"/>
      <c r="B61" s="71"/>
      <c r="C61" s="76"/>
      <c r="D61" s="7">
        <v>2023</v>
      </c>
      <c r="E61" s="8">
        <f>SUM(F61:I61)</f>
        <v>185000</v>
      </c>
      <c r="F61" s="8">
        <v>5000</v>
      </c>
      <c r="G61" s="8">
        <v>60000</v>
      </c>
      <c r="H61" s="8">
        <v>0</v>
      </c>
      <c r="I61" s="8">
        <v>120000</v>
      </c>
      <c r="J61" s="66"/>
      <c r="K61" s="63"/>
      <c r="L61" s="63"/>
      <c r="M61" s="76"/>
      <c r="N61" s="13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45"/>
    </row>
    <row r="62" spans="1:28" ht="14.25" customHeight="1" x14ac:dyDescent="0.2">
      <c r="A62" s="86"/>
      <c r="B62" s="71"/>
      <c r="C62" s="76"/>
      <c r="D62" s="7">
        <v>2024</v>
      </c>
      <c r="E62" s="8">
        <f t="shared" ref="E62:E95" si="3">SUM(F62:I62)</f>
        <v>185000</v>
      </c>
      <c r="F62" s="8">
        <v>5000</v>
      </c>
      <c r="G62" s="8">
        <v>60000</v>
      </c>
      <c r="H62" s="8">
        <v>0</v>
      </c>
      <c r="I62" s="8">
        <v>120000</v>
      </c>
      <c r="J62" s="66"/>
      <c r="K62" s="63"/>
      <c r="L62" s="63"/>
      <c r="M62" s="76"/>
      <c r="N62" s="14" t="s">
        <v>199</v>
      </c>
      <c r="O62" s="14" t="s">
        <v>200</v>
      </c>
      <c r="P62" s="15" t="s">
        <v>201</v>
      </c>
      <c r="Q62" s="15" t="s">
        <v>202</v>
      </c>
      <c r="R62" s="16"/>
      <c r="S62" s="136" t="s">
        <v>203</v>
      </c>
      <c r="T62" s="137"/>
      <c r="U62" s="137"/>
      <c r="V62" s="137"/>
      <c r="W62" s="137"/>
      <c r="X62" s="137"/>
      <c r="Y62" s="138"/>
      <c r="Z62" s="15" t="s">
        <v>204</v>
      </c>
      <c r="AA62" s="50" t="s">
        <v>205</v>
      </c>
      <c r="AB62" s="145"/>
    </row>
    <row r="63" spans="1:28" ht="87.75" customHeight="1" x14ac:dyDescent="0.2">
      <c r="A63" s="87"/>
      <c r="B63" s="72"/>
      <c r="C63" s="77"/>
      <c r="D63" s="7">
        <v>2025</v>
      </c>
      <c r="E63" s="8">
        <f>SUM(F63:I63)</f>
        <v>175000</v>
      </c>
      <c r="F63" s="8">
        <v>5000</v>
      </c>
      <c r="G63" s="8">
        <v>50000</v>
      </c>
      <c r="H63" s="8">
        <v>0</v>
      </c>
      <c r="I63" s="8">
        <v>120000</v>
      </c>
      <c r="J63" s="67"/>
      <c r="K63" s="64"/>
      <c r="L63" s="64"/>
      <c r="M63" s="77"/>
      <c r="N63" s="14"/>
      <c r="O63" s="14"/>
      <c r="P63" s="15"/>
      <c r="Q63" s="15"/>
      <c r="R63" s="15" t="s">
        <v>206</v>
      </c>
      <c r="S63" s="15" t="s">
        <v>207</v>
      </c>
      <c r="T63" s="15">
        <v>2021</v>
      </c>
      <c r="U63" s="15">
        <v>2022</v>
      </c>
      <c r="V63" s="15">
        <v>2023</v>
      </c>
      <c r="W63" s="15">
        <v>2024</v>
      </c>
      <c r="X63" s="15">
        <v>2025</v>
      </c>
      <c r="Y63" s="15">
        <v>2026</v>
      </c>
      <c r="Z63" s="15"/>
      <c r="AA63" s="50"/>
      <c r="AB63" s="145"/>
    </row>
    <row r="64" spans="1:28" ht="25.5" customHeight="1" x14ac:dyDescent="0.2">
      <c r="A64" s="93" t="s">
        <v>35</v>
      </c>
      <c r="B64" s="88" t="s">
        <v>36</v>
      </c>
      <c r="C64" s="62" t="s">
        <v>17</v>
      </c>
      <c r="D64" s="7" t="s">
        <v>3</v>
      </c>
      <c r="E64" s="8">
        <f>SUM(E65:E69)</f>
        <v>300000</v>
      </c>
      <c r="F64" s="8">
        <f>SUM(F65:F69)</f>
        <v>0</v>
      </c>
      <c r="G64" s="8">
        <f>SUM(G65:G69)</f>
        <v>0</v>
      </c>
      <c r="H64" s="8">
        <f>SUM(H65:H69)</f>
        <v>0</v>
      </c>
      <c r="I64" s="8">
        <f>SUM(I65:I69)</f>
        <v>300000</v>
      </c>
      <c r="J64" s="65" t="s">
        <v>173</v>
      </c>
      <c r="K64" s="62" t="s">
        <v>171</v>
      </c>
      <c r="L64" s="62" t="s">
        <v>224</v>
      </c>
      <c r="M64" s="65" t="s">
        <v>263</v>
      </c>
      <c r="N64" s="17" t="s">
        <v>208</v>
      </c>
      <c r="O64" s="18" t="s">
        <v>209</v>
      </c>
      <c r="P64" s="17" t="s">
        <v>170</v>
      </c>
      <c r="Q64" s="19" t="s">
        <v>210</v>
      </c>
      <c r="R64" s="20">
        <v>20000</v>
      </c>
      <c r="S64" s="20">
        <v>341</v>
      </c>
      <c r="T64" s="20">
        <v>480</v>
      </c>
      <c r="U64" s="20">
        <v>918</v>
      </c>
      <c r="V64" s="20">
        <v>3877</v>
      </c>
      <c r="W64" s="20">
        <v>4795</v>
      </c>
      <c r="X64" s="20">
        <v>4795</v>
      </c>
      <c r="Y64" s="20">
        <v>4795</v>
      </c>
      <c r="Z64" s="19" t="s">
        <v>211</v>
      </c>
      <c r="AA64" s="51" t="s">
        <v>8</v>
      </c>
      <c r="AB64" s="148" t="s">
        <v>289</v>
      </c>
    </row>
    <row r="65" spans="1:28" ht="14.25" customHeight="1" x14ac:dyDescent="0.2">
      <c r="A65" s="86"/>
      <c r="B65" s="71"/>
      <c r="C65" s="76"/>
      <c r="D65" s="7">
        <v>2021</v>
      </c>
      <c r="E65" s="8">
        <f>SUM(F65:I65)</f>
        <v>20000</v>
      </c>
      <c r="F65" s="8">
        <v>0</v>
      </c>
      <c r="G65" s="8">
        <v>0</v>
      </c>
      <c r="H65" s="8">
        <v>0</v>
      </c>
      <c r="I65" s="8">
        <v>20000</v>
      </c>
      <c r="J65" s="66"/>
      <c r="K65" s="63"/>
      <c r="L65" s="63"/>
      <c r="M65" s="76"/>
      <c r="AB65" s="147"/>
    </row>
    <row r="66" spans="1:28" ht="14.25" customHeight="1" x14ac:dyDescent="0.2">
      <c r="A66" s="86"/>
      <c r="B66" s="71"/>
      <c r="C66" s="76"/>
      <c r="D66" s="7">
        <v>2022</v>
      </c>
      <c r="E66" s="8">
        <f>SUM(F66:I66)</f>
        <v>140000</v>
      </c>
      <c r="F66" s="8">
        <v>0</v>
      </c>
      <c r="G66" s="8">
        <v>0</v>
      </c>
      <c r="H66" s="8">
        <v>0</v>
      </c>
      <c r="I66" s="8">
        <v>140000</v>
      </c>
      <c r="J66" s="66"/>
      <c r="K66" s="63"/>
      <c r="L66" s="63"/>
      <c r="M66" s="76"/>
      <c r="U66" s="28">
        <f>T64+U64+W64+X64</f>
        <v>10988</v>
      </c>
      <c r="AB66" s="147"/>
    </row>
    <row r="67" spans="1:28" ht="14.25" customHeight="1" x14ac:dyDescent="0.2">
      <c r="A67" s="86"/>
      <c r="B67" s="71"/>
      <c r="C67" s="76"/>
      <c r="D67" s="7">
        <v>2023</v>
      </c>
      <c r="E67" s="8">
        <f t="shared" si="3"/>
        <v>140000</v>
      </c>
      <c r="F67" s="8">
        <v>0</v>
      </c>
      <c r="G67" s="8">
        <v>0</v>
      </c>
      <c r="H67" s="8">
        <v>0</v>
      </c>
      <c r="I67" s="8">
        <v>140000</v>
      </c>
      <c r="J67" s="66"/>
      <c r="K67" s="63"/>
      <c r="L67" s="63"/>
      <c r="M67" s="76"/>
      <c r="AB67" s="147"/>
    </row>
    <row r="68" spans="1:28" ht="14.25" customHeight="1" x14ac:dyDescent="0.2">
      <c r="A68" s="86"/>
      <c r="B68" s="71"/>
      <c r="C68" s="76"/>
      <c r="D68" s="7">
        <v>2024</v>
      </c>
      <c r="E68" s="8">
        <f t="shared" si="3"/>
        <v>0</v>
      </c>
      <c r="F68" s="8">
        <v>0</v>
      </c>
      <c r="G68" s="8">
        <v>0</v>
      </c>
      <c r="H68" s="8">
        <v>0</v>
      </c>
      <c r="I68" s="8">
        <v>0</v>
      </c>
      <c r="J68" s="66"/>
      <c r="K68" s="63"/>
      <c r="L68" s="63"/>
      <c r="M68" s="76"/>
      <c r="AB68" s="147"/>
    </row>
    <row r="69" spans="1:28" ht="50.25" customHeight="1" x14ac:dyDescent="0.2">
      <c r="A69" s="87"/>
      <c r="B69" s="72"/>
      <c r="C69" s="77"/>
      <c r="D69" s="7">
        <v>2025</v>
      </c>
      <c r="E69" s="8">
        <f t="shared" si="3"/>
        <v>0</v>
      </c>
      <c r="F69" s="8">
        <v>0</v>
      </c>
      <c r="G69" s="8">
        <v>0</v>
      </c>
      <c r="H69" s="8">
        <v>0</v>
      </c>
      <c r="I69" s="8">
        <v>0</v>
      </c>
      <c r="J69" s="67"/>
      <c r="K69" s="64"/>
      <c r="L69" s="64"/>
      <c r="M69" s="77"/>
      <c r="AB69" s="147"/>
    </row>
    <row r="70" spans="1:28" ht="14.25" customHeight="1" x14ac:dyDescent="0.2">
      <c r="A70" s="85" t="s">
        <v>37</v>
      </c>
      <c r="B70" s="52" t="s">
        <v>38</v>
      </c>
      <c r="C70" s="62">
        <v>2021</v>
      </c>
      <c r="D70" s="7" t="s">
        <v>3</v>
      </c>
      <c r="E70" s="8">
        <f>SUM(E71:E75)</f>
        <v>2000</v>
      </c>
      <c r="F70" s="8">
        <f>SUM(F71:F75)</f>
        <v>0</v>
      </c>
      <c r="G70" s="8">
        <f>SUM(G71:G75)</f>
        <v>0</v>
      </c>
      <c r="H70" s="8">
        <f>SUM(H71:H75)</f>
        <v>0</v>
      </c>
      <c r="I70" s="8">
        <f>SUM(I71:I75)</f>
        <v>2000</v>
      </c>
      <c r="J70" s="65" t="s">
        <v>160</v>
      </c>
      <c r="K70" s="62" t="s">
        <v>171</v>
      </c>
      <c r="L70" s="62" t="s">
        <v>224</v>
      </c>
      <c r="M70" s="65" t="s">
        <v>149</v>
      </c>
      <c r="AB70" s="144" t="s">
        <v>299</v>
      </c>
    </row>
    <row r="71" spans="1:28" ht="14.25" customHeight="1" x14ac:dyDescent="0.2">
      <c r="A71" s="86"/>
      <c r="B71" s="71"/>
      <c r="C71" s="76"/>
      <c r="D71" s="7">
        <v>2021</v>
      </c>
      <c r="E71" s="8">
        <f t="shared" si="3"/>
        <v>2000</v>
      </c>
      <c r="F71" s="8">
        <v>0</v>
      </c>
      <c r="G71" s="8">
        <v>0</v>
      </c>
      <c r="H71" s="8">
        <v>0</v>
      </c>
      <c r="I71" s="8">
        <v>2000</v>
      </c>
      <c r="J71" s="66"/>
      <c r="K71" s="63"/>
      <c r="L71" s="63"/>
      <c r="M71" s="76"/>
      <c r="AB71" s="145"/>
    </row>
    <row r="72" spans="1:28" ht="14.25" customHeight="1" x14ac:dyDescent="0.2">
      <c r="A72" s="86"/>
      <c r="B72" s="71"/>
      <c r="C72" s="76"/>
      <c r="D72" s="7">
        <v>2022</v>
      </c>
      <c r="E72" s="8">
        <f t="shared" si="3"/>
        <v>0</v>
      </c>
      <c r="F72" s="8">
        <v>0</v>
      </c>
      <c r="G72" s="8">
        <v>0</v>
      </c>
      <c r="H72" s="8">
        <v>0</v>
      </c>
      <c r="I72" s="8">
        <v>0</v>
      </c>
      <c r="J72" s="66"/>
      <c r="K72" s="63"/>
      <c r="L72" s="63"/>
      <c r="M72" s="76"/>
      <c r="AB72" s="145"/>
    </row>
    <row r="73" spans="1:28" ht="14.25" customHeight="1" x14ac:dyDescent="0.2">
      <c r="A73" s="86"/>
      <c r="B73" s="71"/>
      <c r="C73" s="76"/>
      <c r="D73" s="7">
        <v>2023</v>
      </c>
      <c r="E73" s="8">
        <f t="shared" si="3"/>
        <v>0</v>
      </c>
      <c r="F73" s="8">
        <v>0</v>
      </c>
      <c r="G73" s="8">
        <v>0</v>
      </c>
      <c r="H73" s="8">
        <v>0</v>
      </c>
      <c r="I73" s="8">
        <v>0</v>
      </c>
      <c r="J73" s="66"/>
      <c r="K73" s="63"/>
      <c r="L73" s="63"/>
      <c r="M73" s="76"/>
      <c r="AB73" s="145"/>
    </row>
    <row r="74" spans="1:28" ht="14.25" customHeight="1" x14ac:dyDescent="0.2">
      <c r="A74" s="86"/>
      <c r="B74" s="71"/>
      <c r="C74" s="76"/>
      <c r="D74" s="7">
        <v>2024</v>
      </c>
      <c r="E74" s="8">
        <f t="shared" si="3"/>
        <v>0</v>
      </c>
      <c r="F74" s="8">
        <v>0</v>
      </c>
      <c r="G74" s="8">
        <v>0</v>
      </c>
      <c r="H74" s="8">
        <v>0</v>
      </c>
      <c r="I74" s="8">
        <v>0</v>
      </c>
      <c r="J74" s="66"/>
      <c r="K74" s="63"/>
      <c r="L74" s="63"/>
      <c r="M74" s="76"/>
      <c r="AB74" s="145"/>
    </row>
    <row r="75" spans="1:28" ht="14.25" customHeight="1" x14ac:dyDescent="0.2">
      <c r="A75" s="87"/>
      <c r="B75" s="72"/>
      <c r="C75" s="77"/>
      <c r="D75" s="7">
        <v>2025</v>
      </c>
      <c r="E75" s="8">
        <f t="shared" si="3"/>
        <v>0</v>
      </c>
      <c r="F75" s="8">
        <v>0</v>
      </c>
      <c r="G75" s="8">
        <v>0</v>
      </c>
      <c r="H75" s="8">
        <v>0</v>
      </c>
      <c r="I75" s="8">
        <v>0</v>
      </c>
      <c r="J75" s="67"/>
      <c r="K75" s="64"/>
      <c r="L75" s="64"/>
      <c r="M75" s="77"/>
      <c r="AB75" s="145"/>
    </row>
    <row r="76" spans="1:28" ht="13.5" customHeight="1" x14ac:dyDescent="0.2">
      <c r="A76" s="85" t="s">
        <v>39</v>
      </c>
      <c r="B76" s="88" t="s">
        <v>40</v>
      </c>
      <c r="C76" s="62">
        <v>2021</v>
      </c>
      <c r="D76" s="7" t="s">
        <v>3</v>
      </c>
      <c r="E76" s="8">
        <f>SUM(E77:E81)</f>
        <v>25250</v>
      </c>
      <c r="F76" s="8">
        <f>SUM(F77:F81)</f>
        <v>0</v>
      </c>
      <c r="G76" s="8">
        <f>SUM(G77:G81)</f>
        <v>0</v>
      </c>
      <c r="H76" s="8">
        <f>SUM(H77:H81)</f>
        <v>0</v>
      </c>
      <c r="I76" s="8">
        <f>SUM(I77:I81)</f>
        <v>25250</v>
      </c>
      <c r="J76" s="65" t="s">
        <v>161</v>
      </c>
      <c r="K76" s="62" t="s">
        <v>257</v>
      </c>
      <c r="L76" s="62" t="s">
        <v>224</v>
      </c>
      <c r="M76" s="65" t="s">
        <v>264</v>
      </c>
      <c r="AB76" s="144" t="s">
        <v>293</v>
      </c>
    </row>
    <row r="77" spans="1:28" ht="14.25" customHeight="1" x14ac:dyDescent="0.2">
      <c r="A77" s="86"/>
      <c r="B77" s="71"/>
      <c r="C77" s="76"/>
      <c r="D77" s="7">
        <v>2021</v>
      </c>
      <c r="E77" s="8">
        <f>SUM(F77:I77)</f>
        <v>25250</v>
      </c>
      <c r="F77" s="8">
        <v>0</v>
      </c>
      <c r="G77" s="8">
        <v>0</v>
      </c>
      <c r="H77" s="8">
        <v>0</v>
      </c>
      <c r="I77" s="8">
        <v>25250</v>
      </c>
      <c r="J77" s="66"/>
      <c r="K77" s="63"/>
      <c r="L77" s="63"/>
      <c r="M77" s="76"/>
      <c r="AB77" s="145"/>
    </row>
    <row r="78" spans="1:28" ht="14.25" customHeight="1" x14ac:dyDescent="0.2">
      <c r="A78" s="86"/>
      <c r="B78" s="71"/>
      <c r="C78" s="76"/>
      <c r="D78" s="7">
        <v>2022</v>
      </c>
      <c r="E78" s="8">
        <f t="shared" si="3"/>
        <v>0</v>
      </c>
      <c r="F78" s="8">
        <v>0</v>
      </c>
      <c r="G78" s="8">
        <v>0</v>
      </c>
      <c r="H78" s="8">
        <v>0</v>
      </c>
      <c r="I78" s="8">
        <v>0</v>
      </c>
      <c r="J78" s="66"/>
      <c r="K78" s="63"/>
      <c r="L78" s="63"/>
      <c r="M78" s="76"/>
      <c r="AB78" s="145"/>
    </row>
    <row r="79" spans="1:28" ht="14.25" customHeight="1" x14ac:dyDescent="0.2">
      <c r="A79" s="86"/>
      <c r="B79" s="71"/>
      <c r="C79" s="76"/>
      <c r="D79" s="7">
        <v>2023</v>
      </c>
      <c r="E79" s="8">
        <f t="shared" si="3"/>
        <v>0</v>
      </c>
      <c r="F79" s="8">
        <v>0</v>
      </c>
      <c r="G79" s="8">
        <v>0</v>
      </c>
      <c r="H79" s="8">
        <v>0</v>
      </c>
      <c r="I79" s="8">
        <v>0</v>
      </c>
      <c r="J79" s="66"/>
      <c r="K79" s="63"/>
      <c r="L79" s="63"/>
      <c r="M79" s="76"/>
      <c r="AB79" s="145"/>
    </row>
    <row r="80" spans="1:28" ht="14.25" customHeight="1" x14ac:dyDescent="0.2">
      <c r="A80" s="86"/>
      <c r="B80" s="71"/>
      <c r="C80" s="76"/>
      <c r="D80" s="7">
        <v>2024</v>
      </c>
      <c r="E80" s="8">
        <f t="shared" si="3"/>
        <v>0</v>
      </c>
      <c r="F80" s="8">
        <v>0</v>
      </c>
      <c r="G80" s="8">
        <v>0</v>
      </c>
      <c r="H80" s="8">
        <v>0</v>
      </c>
      <c r="I80" s="8">
        <v>0</v>
      </c>
      <c r="J80" s="66"/>
      <c r="K80" s="63"/>
      <c r="L80" s="63"/>
      <c r="M80" s="76"/>
      <c r="AB80" s="145"/>
    </row>
    <row r="81" spans="1:28" ht="69.75" customHeight="1" x14ac:dyDescent="0.2">
      <c r="A81" s="87"/>
      <c r="B81" s="72"/>
      <c r="C81" s="77"/>
      <c r="D81" s="7">
        <v>2025</v>
      </c>
      <c r="E81" s="8">
        <f t="shared" si="3"/>
        <v>0</v>
      </c>
      <c r="F81" s="8">
        <v>0</v>
      </c>
      <c r="G81" s="8">
        <v>0</v>
      </c>
      <c r="H81" s="8">
        <v>0</v>
      </c>
      <c r="I81" s="8">
        <v>0</v>
      </c>
      <c r="J81" s="67"/>
      <c r="K81" s="64"/>
      <c r="L81" s="64"/>
      <c r="M81" s="77"/>
      <c r="AB81" s="145"/>
    </row>
    <row r="82" spans="1:28" ht="13.5" customHeight="1" x14ac:dyDescent="0.2">
      <c r="A82" s="85" t="s">
        <v>41</v>
      </c>
      <c r="B82" s="88" t="s">
        <v>42</v>
      </c>
      <c r="C82" s="68">
        <v>2021</v>
      </c>
      <c r="D82" s="37" t="s">
        <v>3</v>
      </c>
      <c r="E82" s="38">
        <f>SUM(E83:E87)</f>
        <v>34298</v>
      </c>
      <c r="F82" s="38">
        <f>SUM(F83:F87)</f>
        <v>0</v>
      </c>
      <c r="G82" s="38">
        <f>SUM(G83:G87)</f>
        <v>0</v>
      </c>
      <c r="H82" s="38">
        <f>SUM(H83:H87)</f>
        <v>0</v>
      </c>
      <c r="I82" s="38">
        <f>SUM(I83:I87)</f>
        <v>34298</v>
      </c>
      <c r="J82" s="52" t="s">
        <v>162</v>
      </c>
      <c r="K82" s="68" t="s">
        <v>250</v>
      </c>
      <c r="L82" s="68" t="s">
        <v>224</v>
      </c>
      <c r="M82" s="52" t="s">
        <v>265</v>
      </c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144" t="s">
        <v>300</v>
      </c>
    </row>
    <row r="83" spans="1:28" ht="14.25" customHeight="1" x14ac:dyDescent="0.2">
      <c r="A83" s="86"/>
      <c r="B83" s="71"/>
      <c r="C83" s="71"/>
      <c r="D83" s="37">
        <v>2021</v>
      </c>
      <c r="E83" s="38">
        <f>SUM(F83:I83)</f>
        <v>34298</v>
      </c>
      <c r="F83" s="38">
        <v>0</v>
      </c>
      <c r="G83" s="38">
        <v>0</v>
      </c>
      <c r="H83" s="38">
        <v>0</v>
      </c>
      <c r="I83" s="38">
        <v>34298</v>
      </c>
      <c r="J83" s="53"/>
      <c r="K83" s="69"/>
      <c r="L83" s="69"/>
      <c r="M83" s="71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145"/>
    </row>
    <row r="84" spans="1:28" ht="14.25" customHeight="1" x14ac:dyDescent="0.2">
      <c r="A84" s="86"/>
      <c r="B84" s="71"/>
      <c r="C84" s="71"/>
      <c r="D84" s="37">
        <v>2022</v>
      </c>
      <c r="E84" s="38">
        <f t="shared" si="3"/>
        <v>0</v>
      </c>
      <c r="F84" s="38">
        <v>0</v>
      </c>
      <c r="G84" s="38">
        <v>0</v>
      </c>
      <c r="H84" s="38">
        <v>0</v>
      </c>
      <c r="I84" s="38">
        <v>0</v>
      </c>
      <c r="J84" s="53"/>
      <c r="K84" s="69"/>
      <c r="L84" s="69"/>
      <c r="M84" s="71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145"/>
    </row>
    <row r="85" spans="1:28" ht="14.25" customHeight="1" x14ac:dyDescent="0.2">
      <c r="A85" s="86"/>
      <c r="B85" s="71"/>
      <c r="C85" s="71"/>
      <c r="D85" s="37">
        <v>2023</v>
      </c>
      <c r="E85" s="38">
        <f t="shared" si="3"/>
        <v>0</v>
      </c>
      <c r="F85" s="38">
        <v>0</v>
      </c>
      <c r="G85" s="38">
        <v>0</v>
      </c>
      <c r="H85" s="38">
        <v>0</v>
      </c>
      <c r="I85" s="38">
        <v>0</v>
      </c>
      <c r="J85" s="53"/>
      <c r="K85" s="69"/>
      <c r="L85" s="69"/>
      <c r="M85" s="71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145"/>
    </row>
    <row r="86" spans="1:28" ht="14.25" customHeight="1" x14ac:dyDescent="0.2">
      <c r="A86" s="86"/>
      <c r="B86" s="71"/>
      <c r="C86" s="71"/>
      <c r="D86" s="37">
        <v>2024</v>
      </c>
      <c r="E86" s="38">
        <f t="shared" si="3"/>
        <v>0</v>
      </c>
      <c r="F86" s="38">
        <v>0</v>
      </c>
      <c r="G86" s="38">
        <v>0</v>
      </c>
      <c r="H86" s="38">
        <v>0</v>
      </c>
      <c r="I86" s="38">
        <v>0</v>
      </c>
      <c r="J86" s="53"/>
      <c r="K86" s="69"/>
      <c r="L86" s="69"/>
      <c r="M86" s="71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145"/>
    </row>
    <row r="87" spans="1:28" ht="50.25" customHeight="1" x14ac:dyDescent="0.2">
      <c r="A87" s="87"/>
      <c r="B87" s="72"/>
      <c r="C87" s="72"/>
      <c r="D87" s="37">
        <v>2025</v>
      </c>
      <c r="E87" s="38">
        <f t="shared" si="3"/>
        <v>0</v>
      </c>
      <c r="F87" s="38">
        <v>0</v>
      </c>
      <c r="G87" s="38">
        <v>0</v>
      </c>
      <c r="H87" s="38">
        <v>0</v>
      </c>
      <c r="I87" s="38">
        <v>0</v>
      </c>
      <c r="J87" s="54"/>
      <c r="K87" s="70"/>
      <c r="L87" s="70"/>
      <c r="M87" s="72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145"/>
    </row>
    <row r="88" spans="1:28" ht="13.5" customHeight="1" x14ac:dyDescent="0.2">
      <c r="A88" s="85" t="s">
        <v>43</v>
      </c>
      <c r="B88" s="83" t="s">
        <v>44</v>
      </c>
      <c r="C88" s="62">
        <v>2021</v>
      </c>
      <c r="D88" s="7" t="s">
        <v>3</v>
      </c>
      <c r="E88" s="8">
        <f>SUM(E89:E93)</f>
        <v>27467</v>
      </c>
      <c r="F88" s="8">
        <f>SUM(F89:F93)</f>
        <v>0</v>
      </c>
      <c r="G88" s="8">
        <f>SUM(G89:G93)</f>
        <v>0</v>
      </c>
      <c r="H88" s="8">
        <f>SUM(H89:H93)</f>
        <v>0</v>
      </c>
      <c r="I88" s="8">
        <f>SUM(I89:I93)</f>
        <v>27467</v>
      </c>
      <c r="J88" s="65" t="s">
        <v>187</v>
      </c>
      <c r="K88" s="62" t="s">
        <v>254</v>
      </c>
      <c r="L88" s="62" t="s">
        <v>224</v>
      </c>
      <c r="M88" s="65" t="s">
        <v>266</v>
      </c>
      <c r="AB88" s="144" t="s">
        <v>301</v>
      </c>
    </row>
    <row r="89" spans="1:28" ht="14.25" customHeight="1" x14ac:dyDescent="0.2">
      <c r="A89" s="86"/>
      <c r="B89" s="76"/>
      <c r="C89" s="76"/>
      <c r="D89" s="7">
        <v>2021</v>
      </c>
      <c r="E89" s="8">
        <f t="shared" si="3"/>
        <v>27467</v>
      </c>
      <c r="F89" s="8">
        <v>0</v>
      </c>
      <c r="G89" s="8">
        <v>0</v>
      </c>
      <c r="H89" s="8">
        <v>0</v>
      </c>
      <c r="I89" s="8">
        <v>27467</v>
      </c>
      <c r="J89" s="66"/>
      <c r="K89" s="63"/>
      <c r="L89" s="63"/>
      <c r="M89" s="76"/>
      <c r="AB89" s="145"/>
    </row>
    <row r="90" spans="1:28" ht="14.25" customHeight="1" x14ac:dyDescent="0.2">
      <c r="A90" s="86"/>
      <c r="B90" s="76"/>
      <c r="C90" s="76"/>
      <c r="D90" s="7">
        <v>2022</v>
      </c>
      <c r="E90" s="8">
        <f t="shared" si="3"/>
        <v>0</v>
      </c>
      <c r="F90" s="8">
        <v>0</v>
      </c>
      <c r="G90" s="8">
        <v>0</v>
      </c>
      <c r="H90" s="8">
        <v>0</v>
      </c>
      <c r="I90" s="8">
        <v>0</v>
      </c>
      <c r="J90" s="66"/>
      <c r="K90" s="63"/>
      <c r="L90" s="63"/>
      <c r="M90" s="76"/>
      <c r="AB90" s="145"/>
    </row>
    <row r="91" spans="1:28" ht="14.25" customHeight="1" x14ac:dyDescent="0.2">
      <c r="A91" s="86"/>
      <c r="B91" s="76"/>
      <c r="C91" s="76"/>
      <c r="D91" s="7">
        <v>2023</v>
      </c>
      <c r="E91" s="8">
        <f t="shared" si="3"/>
        <v>0</v>
      </c>
      <c r="F91" s="8">
        <v>0</v>
      </c>
      <c r="G91" s="8">
        <v>0</v>
      </c>
      <c r="H91" s="8">
        <v>0</v>
      </c>
      <c r="I91" s="8">
        <v>0</v>
      </c>
      <c r="J91" s="66"/>
      <c r="K91" s="63"/>
      <c r="L91" s="63"/>
      <c r="M91" s="76"/>
      <c r="AB91" s="145"/>
    </row>
    <row r="92" spans="1:28" ht="14.25" customHeight="1" x14ac:dyDescent="0.2">
      <c r="A92" s="86"/>
      <c r="B92" s="76"/>
      <c r="C92" s="76"/>
      <c r="D92" s="7">
        <v>2024</v>
      </c>
      <c r="E92" s="8">
        <f t="shared" si="3"/>
        <v>0</v>
      </c>
      <c r="F92" s="8">
        <v>0</v>
      </c>
      <c r="G92" s="8">
        <v>0</v>
      </c>
      <c r="H92" s="8">
        <v>0</v>
      </c>
      <c r="I92" s="8">
        <v>0</v>
      </c>
      <c r="J92" s="66"/>
      <c r="K92" s="63"/>
      <c r="L92" s="63"/>
      <c r="M92" s="76"/>
      <c r="AB92" s="145"/>
    </row>
    <row r="93" spans="1:28" ht="57" customHeight="1" x14ac:dyDescent="0.2">
      <c r="A93" s="87"/>
      <c r="B93" s="77"/>
      <c r="C93" s="77"/>
      <c r="D93" s="7">
        <v>2025</v>
      </c>
      <c r="E93" s="8">
        <f t="shared" si="3"/>
        <v>0</v>
      </c>
      <c r="F93" s="8">
        <v>0</v>
      </c>
      <c r="G93" s="8">
        <v>0</v>
      </c>
      <c r="H93" s="8">
        <v>0</v>
      </c>
      <c r="I93" s="8">
        <v>0</v>
      </c>
      <c r="J93" s="67"/>
      <c r="K93" s="64"/>
      <c r="L93" s="64"/>
      <c r="M93" s="77"/>
      <c r="AB93" s="145"/>
    </row>
    <row r="94" spans="1:28" ht="13.5" customHeight="1" x14ac:dyDescent="0.2">
      <c r="A94" s="85" t="s">
        <v>45</v>
      </c>
      <c r="B94" s="83" t="s">
        <v>46</v>
      </c>
      <c r="C94" s="62">
        <v>2021</v>
      </c>
      <c r="D94" s="7" t="s">
        <v>3</v>
      </c>
      <c r="E94" s="8">
        <f>SUM(E95:E99)</f>
        <v>43500</v>
      </c>
      <c r="F94" s="8">
        <f>SUM(F95:F99)</f>
        <v>0</v>
      </c>
      <c r="G94" s="8">
        <f>SUM(G95:G99)</f>
        <v>0</v>
      </c>
      <c r="H94" s="8">
        <f>SUM(H95:H99)</f>
        <v>0</v>
      </c>
      <c r="I94" s="8">
        <f>SUM(I95:I99)</f>
        <v>43500</v>
      </c>
      <c r="J94" s="65" t="s">
        <v>163</v>
      </c>
      <c r="K94" s="62" t="s">
        <v>136</v>
      </c>
      <c r="L94" s="62" t="s">
        <v>224</v>
      </c>
      <c r="M94" s="65" t="s">
        <v>267</v>
      </c>
      <c r="AB94" s="144" t="s">
        <v>302</v>
      </c>
    </row>
    <row r="95" spans="1:28" ht="14.25" customHeight="1" x14ac:dyDescent="0.2">
      <c r="A95" s="86"/>
      <c r="B95" s="76"/>
      <c r="C95" s="76"/>
      <c r="D95" s="7">
        <v>2021</v>
      </c>
      <c r="E95" s="8">
        <f t="shared" si="3"/>
        <v>43500</v>
      </c>
      <c r="F95" s="8">
        <v>0</v>
      </c>
      <c r="G95" s="8">
        <v>0</v>
      </c>
      <c r="H95" s="8">
        <v>0</v>
      </c>
      <c r="I95" s="8">
        <v>43500</v>
      </c>
      <c r="J95" s="66"/>
      <c r="K95" s="63"/>
      <c r="L95" s="63"/>
      <c r="M95" s="76"/>
      <c r="AB95" s="145"/>
    </row>
    <row r="96" spans="1:28" ht="14.25" customHeight="1" x14ac:dyDescent="0.2">
      <c r="A96" s="86"/>
      <c r="B96" s="76"/>
      <c r="C96" s="76"/>
      <c r="D96" s="7">
        <v>2022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66"/>
      <c r="K96" s="63"/>
      <c r="L96" s="63"/>
      <c r="M96" s="76"/>
      <c r="AB96" s="145"/>
    </row>
    <row r="97" spans="1:28" ht="14.25" customHeight="1" x14ac:dyDescent="0.2">
      <c r="A97" s="86"/>
      <c r="B97" s="76"/>
      <c r="C97" s="76"/>
      <c r="D97" s="7">
        <v>2023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66"/>
      <c r="K97" s="63"/>
      <c r="L97" s="63"/>
      <c r="M97" s="76"/>
      <c r="AB97" s="145"/>
    </row>
    <row r="98" spans="1:28" ht="14.25" customHeight="1" x14ac:dyDescent="0.2">
      <c r="A98" s="86"/>
      <c r="B98" s="76"/>
      <c r="C98" s="76"/>
      <c r="D98" s="7">
        <v>2024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66"/>
      <c r="K98" s="63"/>
      <c r="L98" s="63"/>
      <c r="M98" s="76"/>
      <c r="AB98" s="145"/>
    </row>
    <row r="99" spans="1:28" ht="60.75" customHeight="1" x14ac:dyDescent="0.2">
      <c r="A99" s="87"/>
      <c r="B99" s="77"/>
      <c r="C99" s="77"/>
      <c r="D99" s="7">
        <v>2025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67"/>
      <c r="K99" s="64"/>
      <c r="L99" s="64"/>
      <c r="M99" s="77"/>
      <c r="AB99" s="145"/>
    </row>
    <row r="100" spans="1:28" ht="13.5" customHeight="1" x14ac:dyDescent="0.2">
      <c r="A100" s="85" t="s">
        <v>47</v>
      </c>
      <c r="B100" s="83" t="s">
        <v>48</v>
      </c>
      <c r="C100" s="62">
        <v>2021</v>
      </c>
      <c r="D100" s="7" t="s">
        <v>3</v>
      </c>
      <c r="E100" s="8">
        <f>SUM(E101:E105)</f>
        <v>5232</v>
      </c>
      <c r="F100" s="8">
        <f>SUM(F101:F105)</f>
        <v>0</v>
      </c>
      <c r="G100" s="8">
        <f>SUM(G101:G105)</f>
        <v>0</v>
      </c>
      <c r="H100" s="8">
        <f>SUM(H101:H105)</f>
        <v>0</v>
      </c>
      <c r="I100" s="8">
        <f>SUM(I101:I105)</f>
        <v>5232</v>
      </c>
      <c r="J100" s="65" t="s">
        <v>174</v>
      </c>
      <c r="K100" s="62" t="s">
        <v>253</v>
      </c>
      <c r="L100" s="62" t="s">
        <v>224</v>
      </c>
      <c r="M100" s="65" t="s">
        <v>268</v>
      </c>
      <c r="AB100" s="148" t="s">
        <v>292</v>
      </c>
    </row>
    <row r="101" spans="1:28" ht="14.25" customHeight="1" x14ac:dyDescent="0.2">
      <c r="A101" s="86"/>
      <c r="B101" s="76"/>
      <c r="C101" s="76"/>
      <c r="D101" s="7">
        <v>2021</v>
      </c>
      <c r="E101" s="8">
        <f>SUM(F101:I101)</f>
        <v>5232</v>
      </c>
      <c r="F101" s="8">
        <v>0</v>
      </c>
      <c r="G101" s="8">
        <v>0</v>
      </c>
      <c r="H101" s="8">
        <v>0</v>
      </c>
      <c r="I101" s="8">
        <v>5232</v>
      </c>
      <c r="J101" s="66"/>
      <c r="K101" s="63"/>
      <c r="L101" s="63"/>
      <c r="M101" s="76"/>
      <c r="AB101" s="147"/>
    </row>
    <row r="102" spans="1:28" ht="14.25" customHeight="1" x14ac:dyDescent="0.2">
      <c r="A102" s="86"/>
      <c r="B102" s="76"/>
      <c r="C102" s="76"/>
      <c r="D102" s="7">
        <v>2022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66"/>
      <c r="K102" s="63"/>
      <c r="L102" s="63"/>
      <c r="M102" s="76"/>
      <c r="AB102" s="147"/>
    </row>
    <row r="103" spans="1:28" ht="14.25" customHeight="1" x14ac:dyDescent="0.2">
      <c r="A103" s="86"/>
      <c r="B103" s="76"/>
      <c r="C103" s="76"/>
      <c r="D103" s="7">
        <v>2023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66"/>
      <c r="K103" s="63"/>
      <c r="L103" s="63"/>
      <c r="M103" s="76"/>
      <c r="AB103" s="147"/>
    </row>
    <row r="104" spans="1:28" ht="14.25" customHeight="1" x14ac:dyDescent="0.2">
      <c r="A104" s="86"/>
      <c r="B104" s="76"/>
      <c r="C104" s="76"/>
      <c r="D104" s="7">
        <v>2024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66"/>
      <c r="K104" s="63"/>
      <c r="L104" s="63"/>
      <c r="M104" s="76"/>
      <c r="AB104" s="147"/>
    </row>
    <row r="105" spans="1:28" ht="61.5" customHeight="1" x14ac:dyDescent="0.2">
      <c r="A105" s="87"/>
      <c r="B105" s="77"/>
      <c r="C105" s="77"/>
      <c r="D105" s="7">
        <v>2025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67"/>
      <c r="K105" s="64"/>
      <c r="L105" s="64"/>
      <c r="M105" s="77"/>
      <c r="N105" s="24" t="s">
        <v>218</v>
      </c>
      <c r="AB105" s="147"/>
    </row>
    <row r="106" spans="1:28" ht="13.5" customHeight="1" x14ac:dyDescent="0.2">
      <c r="A106" s="85" t="s">
        <v>49</v>
      </c>
      <c r="B106" s="83" t="s">
        <v>50</v>
      </c>
      <c r="C106" s="62">
        <v>2021</v>
      </c>
      <c r="D106" s="7" t="s">
        <v>3</v>
      </c>
      <c r="E106" s="8">
        <f>SUM(E107:E111)</f>
        <v>3220.95</v>
      </c>
      <c r="F106" s="8">
        <f>SUM(F107:F111)</f>
        <v>0</v>
      </c>
      <c r="G106" s="8">
        <f>SUM(G107:G111)</f>
        <v>0</v>
      </c>
      <c r="H106" s="8">
        <f>SUM(H107:H111)</f>
        <v>0</v>
      </c>
      <c r="I106" s="8">
        <f>SUM(I107:I111)</f>
        <v>3220.95</v>
      </c>
      <c r="J106" s="65" t="s">
        <v>164</v>
      </c>
      <c r="K106" s="62" t="s">
        <v>251</v>
      </c>
      <c r="L106" s="62" t="s">
        <v>224</v>
      </c>
      <c r="M106" s="65" t="s">
        <v>269</v>
      </c>
      <c r="AB106" s="144" t="s">
        <v>303</v>
      </c>
    </row>
    <row r="107" spans="1:28" ht="14.25" customHeight="1" x14ac:dyDescent="0.2">
      <c r="A107" s="86"/>
      <c r="B107" s="76"/>
      <c r="C107" s="76"/>
      <c r="D107" s="7">
        <v>2021</v>
      </c>
      <c r="E107" s="8">
        <f>SUM(F107:I107)</f>
        <v>3220.95</v>
      </c>
      <c r="F107" s="8">
        <v>0</v>
      </c>
      <c r="G107" s="8">
        <v>0</v>
      </c>
      <c r="H107" s="8">
        <v>0</v>
      </c>
      <c r="I107" s="8">
        <v>3220.95</v>
      </c>
      <c r="J107" s="66"/>
      <c r="K107" s="63"/>
      <c r="L107" s="63"/>
      <c r="M107" s="76"/>
      <c r="N107">
        <v>2577</v>
      </c>
      <c r="AB107" s="145"/>
    </row>
    <row r="108" spans="1:28" ht="14.25" customHeight="1" x14ac:dyDescent="0.2">
      <c r="A108" s="86"/>
      <c r="B108" s="76"/>
      <c r="C108" s="76"/>
      <c r="D108" s="7">
        <v>2022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66"/>
      <c r="K108" s="63"/>
      <c r="L108" s="63"/>
      <c r="M108" s="76"/>
      <c r="AB108" s="145"/>
    </row>
    <row r="109" spans="1:28" ht="14.25" customHeight="1" x14ac:dyDescent="0.2">
      <c r="A109" s="86"/>
      <c r="B109" s="76"/>
      <c r="C109" s="76"/>
      <c r="D109" s="7">
        <v>2023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66"/>
      <c r="K109" s="63"/>
      <c r="L109" s="63"/>
      <c r="M109" s="76"/>
      <c r="AB109" s="145"/>
    </row>
    <row r="110" spans="1:28" ht="14.25" customHeight="1" x14ac:dyDescent="0.2">
      <c r="A110" s="86"/>
      <c r="B110" s="76"/>
      <c r="C110" s="76"/>
      <c r="D110" s="7">
        <v>2024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66"/>
      <c r="K110" s="63"/>
      <c r="L110" s="63"/>
      <c r="M110" s="76"/>
      <c r="AB110" s="145"/>
    </row>
    <row r="111" spans="1:28" ht="65.25" customHeight="1" x14ac:dyDescent="0.2">
      <c r="A111" s="87"/>
      <c r="B111" s="77"/>
      <c r="C111" s="77"/>
      <c r="D111" s="7">
        <v>2025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67"/>
      <c r="K111" s="64"/>
      <c r="L111" s="64"/>
      <c r="M111" s="77"/>
      <c r="AB111" s="145"/>
    </row>
    <row r="112" spans="1:28" ht="13.5" customHeight="1" x14ac:dyDescent="0.2">
      <c r="A112" s="85" t="s">
        <v>51</v>
      </c>
      <c r="B112" s="83" t="s">
        <v>52</v>
      </c>
      <c r="C112" s="62">
        <v>2021</v>
      </c>
      <c r="D112" s="7" t="s">
        <v>3</v>
      </c>
      <c r="E112" s="8">
        <f>SUM(E113:E117)</f>
        <v>11725.4</v>
      </c>
      <c r="F112" s="8">
        <f>SUM(F113:F117)</f>
        <v>0</v>
      </c>
      <c r="G112" s="8">
        <f>SUM(G113:G117)</f>
        <v>0</v>
      </c>
      <c r="H112" s="8">
        <f>SUM(H113:H117)</f>
        <v>0</v>
      </c>
      <c r="I112" s="8">
        <f>SUM(I113:I117)</f>
        <v>11725.4</v>
      </c>
      <c r="J112" s="65" t="s">
        <v>165</v>
      </c>
      <c r="K112" s="62" t="s">
        <v>252</v>
      </c>
      <c r="L112" s="62" t="s">
        <v>224</v>
      </c>
      <c r="M112" s="65" t="s">
        <v>270</v>
      </c>
      <c r="AB112" s="144" t="s">
        <v>304</v>
      </c>
    </row>
    <row r="113" spans="1:28" ht="14.25" customHeight="1" x14ac:dyDescent="0.2">
      <c r="A113" s="86"/>
      <c r="B113" s="76"/>
      <c r="C113" s="76"/>
      <c r="D113" s="7">
        <v>2021</v>
      </c>
      <c r="E113" s="8">
        <f>SUM(F113:I113)</f>
        <v>11725.4</v>
      </c>
      <c r="F113" s="8">
        <v>0</v>
      </c>
      <c r="G113" s="8">
        <v>0</v>
      </c>
      <c r="H113" s="8">
        <v>0</v>
      </c>
      <c r="I113" s="8">
        <v>11725.4</v>
      </c>
      <c r="J113" s="66"/>
      <c r="K113" s="63"/>
      <c r="L113" s="63"/>
      <c r="M113" s="76"/>
      <c r="AB113" s="145"/>
    </row>
    <row r="114" spans="1:28" ht="14.25" customHeight="1" x14ac:dyDescent="0.2">
      <c r="A114" s="86"/>
      <c r="B114" s="76"/>
      <c r="C114" s="76"/>
      <c r="D114" s="7">
        <v>2022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66"/>
      <c r="K114" s="63"/>
      <c r="L114" s="63"/>
      <c r="M114" s="76"/>
      <c r="AB114" s="145"/>
    </row>
    <row r="115" spans="1:28" ht="14.25" customHeight="1" x14ac:dyDescent="0.2">
      <c r="A115" s="86"/>
      <c r="B115" s="76"/>
      <c r="C115" s="76"/>
      <c r="D115" s="7">
        <v>2023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66"/>
      <c r="K115" s="63"/>
      <c r="L115" s="63"/>
      <c r="M115" s="76"/>
      <c r="AB115" s="145"/>
    </row>
    <row r="116" spans="1:28" ht="14.25" customHeight="1" x14ac:dyDescent="0.2">
      <c r="A116" s="86"/>
      <c r="B116" s="76"/>
      <c r="C116" s="76"/>
      <c r="D116" s="7">
        <v>2024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66"/>
      <c r="K116" s="63"/>
      <c r="L116" s="63"/>
      <c r="M116" s="76"/>
      <c r="AB116" s="145"/>
    </row>
    <row r="117" spans="1:28" ht="63" customHeight="1" x14ac:dyDescent="0.2">
      <c r="A117" s="87"/>
      <c r="B117" s="77"/>
      <c r="C117" s="77"/>
      <c r="D117" s="7">
        <v>2025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67"/>
      <c r="K117" s="64"/>
      <c r="L117" s="64"/>
      <c r="M117" s="77"/>
      <c r="AB117" s="145"/>
    </row>
    <row r="118" spans="1:28" ht="30" customHeight="1" x14ac:dyDescent="0.2">
      <c r="A118" s="4" t="s">
        <v>53</v>
      </c>
      <c r="B118" s="84" t="s">
        <v>54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5"/>
      <c r="AB118" s="49"/>
    </row>
    <row r="119" spans="1:28" ht="14.25" customHeight="1" x14ac:dyDescent="0.2">
      <c r="A119" s="5" t="s">
        <v>55</v>
      </c>
      <c r="B119" s="73" t="s">
        <v>56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5"/>
      <c r="AB119" s="49"/>
    </row>
    <row r="120" spans="1:28" ht="14.25" customHeight="1" x14ac:dyDescent="0.2">
      <c r="A120" s="85" t="s">
        <v>57</v>
      </c>
      <c r="B120" s="52" t="s">
        <v>272</v>
      </c>
      <c r="C120" s="68">
        <v>2021</v>
      </c>
      <c r="D120" s="37" t="s">
        <v>3</v>
      </c>
      <c r="E120" s="38">
        <f>SUM(E121:E125)</f>
        <v>15000</v>
      </c>
      <c r="F120" s="38">
        <f>SUM(F121:F125)</f>
        <v>0</v>
      </c>
      <c r="G120" s="38">
        <f>SUM(G121:G125)</f>
        <v>0</v>
      </c>
      <c r="H120" s="38">
        <f>SUM(H121:H125)</f>
        <v>0</v>
      </c>
      <c r="I120" s="38">
        <f>SUM(I121:I125)</f>
        <v>15000</v>
      </c>
      <c r="J120" s="52" t="s">
        <v>273</v>
      </c>
      <c r="K120" s="68" t="s">
        <v>135</v>
      </c>
      <c r="L120" s="68" t="s">
        <v>188</v>
      </c>
      <c r="M120" s="52" t="s">
        <v>281</v>
      </c>
      <c r="AB120" s="142"/>
    </row>
    <row r="121" spans="1:28" ht="14.25" customHeight="1" x14ac:dyDescent="0.2">
      <c r="A121" s="86"/>
      <c r="B121" s="71"/>
      <c r="C121" s="71"/>
      <c r="D121" s="37">
        <v>2021</v>
      </c>
      <c r="E121" s="38">
        <f>SUM(F121:I121)</f>
        <v>15000</v>
      </c>
      <c r="F121" s="38">
        <v>0</v>
      </c>
      <c r="G121" s="38">
        <v>0</v>
      </c>
      <c r="H121" s="38">
        <v>0</v>
      </c>
      <c r="I121" s="38">
        <v>15000</v>
      </c>
      <c r="J121" s="53"/>
      <c r="K121" s="69"/>
      <c r="L121" s="69"/>
      <c r="M121" s="71"/>
      <c r="AB121" s="143"/>
    </row>
    <row r="122" spans="1:28" ht="14.25" customHeight="1" x14ac:dyDescent="0.2">
      <c r="A122" s="86"/>
      <c r="B122" s="71"/>
      <c r="C122" s="71"/>
      <c r="D122" s="37">
        <v>2022</v>
      </c>
      <c r="E122" s="38">
        <f t="shared" ref="E122:E161" si="4">SUM(F122:I122)</f>
        <v>0</v>
      </c>
      <c r="F122" s="38">
        <v>0</v>
      </c>
      <c r="G122" s="38">
        <v>0</v>
      </c>
      <c r="H122" s="38">
        <v>0</v>
      </c>
      <c r="I122" s="38">
        <v>0</v>
      </c>
      <c r="J122" s="53"/>
      <c r="K122" s="69"/>
      <c r="L122" s="69"/>
      <c r="M122" s="71"/>
      <c r="AB122" s="143"/>
    </row>
    <row r="123" spans="1:28" ht="14.25" customHeight="1" x14ac:dyDescent="0.2">
      <c r="A123" s="86"/>
      <c r="B123" s="71"/>
      <c r="C123" s="71"/>
      <c r="D123" s="37">
        <v>2023</v>
      </c>
      <c r="E123" s="38">
        <f t="shared" si="4"/>
        <v>0</v>
      </c>
      <c r="F123" s="38">
        <v>0</v>
      </c>
      <c r="G123" s="38">
        <v>0</v>
      </c>
      <c r="H123" s="38">
        <v>0</v>
      </c>
      <c r="I123" s="38">
        <v>0</v>
      </c>
      <c r="J123" s="53"/>
      <c r="K123" s="69"/>
      <c r="L123" s="69"/>
      <c r="M123" s="71"/>
      <c r="AB123" s="143"/>
    </row>
    <row r="124" spans="1:28" ht="14.25" customHeight="1" x14ac:dyDescent="0.2">
      <c r="A124" s="86"/>
      <c r="B124" s="71"/>
      <c r="C124" s="71"/>
      <c r="D124" s="37">
        <v>2024</v>
      </c>
      <c r="E124" s="38">
        <f t="shared" si="4"/>
        <v>0</v>
      </c>
      <c r="F124" s="38">
        <v>0</v>
      </c>
      <c r="G124" s="38">
        <v>0</v>
      </c>
      <c r="H124" s="38">
        <v>0</v>
      </c>
      <c r="I124" s="38">
        <v>0</v>
      </c>
      <c r="J124" s="53"/>
      <c r="K124" s="69"/>
      <c r="L124" s="69"/>
      <c r="M124" s="71"/>
      <c r="AB124" s="143"/>
    </row>
    <row r="125" spans="1:28" ht="54" customHeight="1" x14ac:dyDescent="0.2">
      <c r="A125" s="87"/>
      <c r="B125" s="72"/>
      <c r="C125" s="72"/>
      <c r="D125" s="37">
        <v>2025</v>
      </c>
      <c r="E125" s="38">
        <f t="shared" si="4"/>
        <v>0</v>
      </c>
      <c r="F125" s="38">
        <v>0</v>
      </c>
      <c r="G125" s="38">
        <v>0</v>
      </c>
      <c r="H125" s="38">
        <v>0</v>
      </c>
      <c r="I125" s="38">
        <v>0</v>
      </c>
      <c r="J125" s="54"/>
      <c r="K125" s="70"/>
      <c r="L125" s="70"/>
      <c r="M125" s="72"/>
      <c r="AB125" s="143"/>
    </row>
    <row r="126" spans="1:28" ht="14.25" customHeight="1" x14ac:dyDescent="0.2">
      <c r="A126" s="85" t="s">
        <v>58</v>
      </c>
      <c r="B126" s="52" t="s">
        <v>271</v>
      </c>
      <c r="C126" s="68">
        <v>2021</v>
      </c>
      <c r="D126" s="37" t="s">
        <v>3</v>
      </c>
      <c r="E126" s="38">
        <f>SUM(E127:E131)</f>
        <v>50200</v>
      </c>
      <c r="F126" s="38">
        <f>SUM(F127:F131)</f>
        <v>3609.1</v>
      </c>
      <c r="G126" s="38">
        <f>SUM(G127:G131)</f>
        <v>46590.9</v>
      </c>
      <c r="H126" s="38">
        <f>SUM(H127:H131)</f>
        <v>0</v>
      </c>
      <c r="I126" s="38">
        <f>SUM(I127:I131)</f>
        <v>0</v>
      </c>
      <c r="J126" s="52" t="s">
        <v>274</v>
      </c>
      <c r="K126" s="68" t="s">
        <v>188</v>
      </c>
      <c r="L126" s="68" t="s">
        <v>188</v>
      </c>
      <c r="M126" s="52" t="s">
        <v>283</v>
      </c>
      <c r="AB126" s="142"/>
    </row>
    <row r="127" spans="1:28" ht="14.25" customHeight="1" x14ac:dyDescent="0.2">
      <c r="A127" s="86"/>
      <c r="B127" s="71"/>
      <c r="C127" s="71"/>
      <c r="D127" s="37">
        <v>2021</v>
      </c>
      <c r="E127" s="38">
        <f>SUM(F127:I127)</f>
        <v>42500</v>
      </c>
      <c r="F127" s="38">
        <v>3055.5</v>
      </c>
      <c r="G127" s="38">
        <v>39444.5</v>
      </c>
      <c r="H127" s="38">
        <v>0</v>
      </c>
      <c r="I127" s="38">
        <v>0</v>
      </c>
      <c r="J127" s="53"/>
      <c r="K127" s="69"/>
      <c r="L127" s="69"/>
      <c r="M127" s="71"/>
      <c r="AB127" s="143"/>
    </row>
    <row r="128" spans="1:28" ht="14.25" customHeight="1" x14ac:dyDescent="0.2">
      <c r="A128" s="86"/>
      <c r="B128" s="71"/>
      <c r="C128" s="71"/>
      <c r="D128" s="37">
        <v>2022</v>
      </c>
      <c r="E128" s="38">
        <f t="shared" si="4"/>
        <v>0</v>
      </c>
      <c r="F128" s="38">
        <v>0</v>
      </c>
      <c r="G128" s="38">
        <v>0</v>
      </c>
      <c r="H128" s="38">
        <v>0</v>
      </c>
      <c r="I128" s="38">
        <v>0</v>
      </c>
      <c r="J128" s="53"/>
      <c r="K128" s="69"/>
      <c r="L128" s="69"/>
      <c r="M128" s="71"/>
      <c r="AB128" s="143"/>
    </row>
    <row r="129" spans="1:28" ht="14.25" customHeight="1" x14ac:dyDescent="0.2">
      <c r="A129" s="86"/>
      <c r="B129" s="71"/>
      <c r="C129" s="71"/>
      <c r="D129" s="37">
        <v>2023</v>
      </c>
      <c r="E129" s="38">
        <f t="shared" si="4"/>
        <v>7700</v>
      </c>
      <c r="F129" s="38">
        <v>553.6</v>
      </c>
      <c r="G129" s="38">
        <v>7146.4</v>
      </c>
      <c r="H129" s="38">
        <v>0</v>
      </c>
      <c r="I129" s="38">
        <v>0</v>
      </c>
      <c r="J129" s="53"/>
      <c r="K129" s="69"/>
      <c r="L129" s="69"/>
      <c r="M129" s="71"/>
      <c r="AB129" s="143"/>
    </row>
    <row r="130" spans="1:28" ht="14.25" customHeight="1" x14ac:dyDescent="0.2">
      <c r="A130" s="86"/>
      <c r="B130" s="71"/>
      <c r="C130" s="71"/>
      <c r="D130" s="37">
        <v>2024</v>
      </c>
      <c r="E130" s="38">
        <f t="shared" si="4"/>
        <v>0</v>
      </c>
      <c r="F130" s="38">
        <v>0</v>
      </c>
      <c r="G130" s="38">
        <v>0</v>
      </c>
      <c r="H130" s="38">
        <v>0</v>
      </c>
      <c r="I130" s="38">
        <v>0</v>
      </c>
      <c r="J130" s="53"/>
      <c r="K130" s="69"/>
      <c r="L130" s="69"/>
      <c r="M130" s="71"/>
      <c r="AB130" s="143"/>
    </row>
    <row r="131" spans="1:28" ht="14.25" customHeight="1" x14ac:dyDescent="0.2">
      <c r="A131" s="87"/>
      <c r="B131" s="72"/>
      <c r="C131" s="72"/>
      <c r="D131" s="37">
        <v>2025</v>
      </c>
      <c r="E131" s="38">
        <f t="shared" si="4"/>
        <v>0</v>
      </c>
      <c r="F131" s="38">
        <v>0</v>
      </c>
      <c r="G131" s="38">
        <v>0</v>
      </c>
      <c r="H131" s="38">
        <v>0</v>
      </c>
      <c r="I131" s="38">
        <v>0</v>
      </c>
      <c r="J131" s="54"/>
      <c r="K131" s="70"/>
      <c r="L131" s="70"/>
      <c r="M131" s="72"/>
      <c r="AB131" s="143"/>
    </row>
    <row r="132" spans="1:28" ht="14.25" customHeight="1" x14ac:dyDescent="0.2">
      <c r="A132" s="85" t="s">
        <v>59</v>
      </c>
      <c r="B132" s="52" t="s">
        <v>60</v>
      </c>
      <c r="C132" s="68">
        <v>2021</v>
      </c>
      <c r="D132" s="37" t="s">
        <v>3</v>
      </c>
      <c r="E132" s="38">
        <f>SUM(E133:E137)</f>
        <v>56501.4</v>
      </c>
      <c r="F132" s="38">
        <f>SUM(F133:F137)</f>
        <v>4062.1</v>
      </c>
      <c r="G132" s="38">
        <f>SUM(G133:G137)</f>
        <v>52439.3</v>
      </c>
      <c r="H132" s="38">
        <f>SUM(H133:H137)</f>
        <v>0</v>
      </c>
      <c r="I132" s="38">
        <f>SUM(I133:I137)</f>
        <v>0</v>
      </c>
      <c r="J132" s="52" t="s">
        <v>275</v>
      </c>
      <c r="K132" s="68" t="s">
        <v>138</v>
      </c>
      <c r="L132" s="68" t="s">
        <v>188</v>
      </c>
      <c r="M132" s="52" t="s">
        <v>284</v>
      </c>
      <c r="AB132" s="142"/>
    </row>
    <row r="133" spans="1:28" ht="14.25" customHeight="1" x14ac:dyDescent="0.2">
      <c r="A133" s="86"/>
      <c r="B133" s="71"/>
      <c r="C133" s="71"/>
      <c r="D133" s="37">
        <v>2021</v>
      </c>
      <c r="E133" s="38">
        <f>SUM(F133:I133)</f>
        <v>56501.4</v>
      </c>
      <c r="F133" s="38">
        <v>4062.1</v>
      </c>
      <c r="G133" s="38">
        <v>52439.3</v>
      </c>
      <c r="H133" s="38">
        <v>0</v>
      </c>
      <c r="I133" s="38">
        <v>0</v>
      </c>
      <c r="J133" s="53"/>
      <c r="K133" s="69"/>
      <c r="L133" s="69"/>
      <c r="M133" s="71"/>
      <c r="AB133" s="143"/>
    </row>
    <row r="134" spans="1:28" ht="14.25" customHeight="1" x14ac:dyDescent="0.2">
      <c r="A134" s="86"/>
      <c r="B134" s="71"/>
      <c r="C134" s="71"/>
      <c r="D134" s="37">
        <v>2022</v>
      </c>
      <c r="E134" s="38">
        <f t="shared" si="4"/>
        <v>0</v>
      </c>
      <c r="F134" s="38">
        <v>0</v>
      </c>
      <c r="G134" s="38">
        <v>0</v>
      </c>
      <c r="H134" s="38">
        <v>0</v>
      </c>
      <c r="I134" s="38">
        <v>0</v>
      </c>
      <c r="J134" s="53"/>
      <c r="K134" s="69"/>
      <c r="L134" s="69"/>
      <c r="M134" s="71"/>
      <c r="AB134" s="143"/>
    </row>
    <row r="135" spans="1:28" ht="14.25" customHeight="1" x14ac:dyDescent="0.2">
      <c r="A135" s="86"/>
      <c r="B135" s="71"/>
      <c r="C135" s="71"/>
      <c r="D135" s="37">
        <v>2023</v>
      </c>
      <c r="E135" s="38">
        <f t="shared" si="4"/>
        <v>0</v>
      </c>
      <c r="F135" s="38">
        <v>0</v>
      </c>
      <c r="G135" s="38">
        <v>0</v>
      </c>
      <c r="H135" s="38">
        <v>0</v>
      </c>
      <c r="I135" s="38">
        <v>0</v>
      </c>
      <c r="J135" s="53"/>
      <c r="K135" s="69"/>
      <c r="L135" s="69"/>
      <c r="M135" s="71"/>
      <c r="AB135" s="143"/>
    </row>
    <row r="136" spans="1:28" ht="14.25" customHeight="1" x14ac:dyDescent="0.2">
      <c r="A136" s="86"/>
      <c r="B136" s="71"/>
      <c r="C136" s="71"/>
      <c r="D136" s="37">
        <v>2024</v>
      </c>
      <c r="E136" s="38">
        <f t="shared" si="4"/>
        <v>0</v>
      </c>
      <c r="F136" s="38">
        <v>0</v>
      </c>
      <c r="G136" s="38">
        <v>0</v>
      </c>
      <c r="H136" s="38">
        <v>0</v>
      </c>
      <c r="I136" s="38">
        <v>0</v>
      </c>
      <c r="J136" s="53"/>
      <c r="K136" s="69"/>
      <c r="L136" s="69"/>
      <c r="M136" s="71"/>
      <c r="AB136" s="143"/>
    </row>
    <row r="137" spans="1:28" ht="14.25" customHeight="1" x14ac:dyDescent="0.2">
      <c r="A137" s="87"/>
      <c r="B137" s="72"/>
      <c r="C137" s="72"/>
      <c r="D137" s="37">
        <v>2025</v>
      </c>
      <c r="E137" s="38">
        <f t="shared" si="4"/>
        <v>0</v>
      </c>
      <c r="F137" s="38">
        <v>0</v>
      </c>
      <c r="G137" s="38">
        <v>0</v>
      </c>
      <c r="H137" s="38">
        <v>0</v>
      </c>
      <c r="I137" s="38">
        <v>0</v>
      </c>
      <c r="J137" s="54"/>
      <c r="K137" s="70"/>
      <c r="L137" s="70"/>
      <c r="M137" s="72"/>
      <c r="AB137" s="143"/>
    </row>
    <row r="138" spans="1:28" ht="14.25" customHeight="1" x14ac:dyDescent="0.2">
      <c r="A138" s="89" t="s">
        <v>61</v>
      </c>
      <c r="B138" s="52" t="s">
        <v>62</v>
      </c>
      <c r="C138" s="68">
        <v>2023</v>
      </c>
      <c r="D138" s="37" t="s">
        <v>3</v>
      </c>
      <c r="E138" s="38">
        <f>SUM(E139:E143)</f>
        <v>15000</v>
      </c>
      <c r="F138" s="38">
        <f>SUM(F139:F143)</f>
        <v>1078.4000000000001</v>
      </c>
      <c r="G138" s="38">
        <f>SUM(G139:G143)</f>
        <v>13921.6</v>
      </c>
      <c r="H138" s="38">
        <f>SUM(H139:H143)</f>
        <v>0</v>
      </c>
      <c r="I138" s="38">
        <f>SUM(I139:I143)</f>
        <v>0</v>
      </c>
      <c r="J138" s="52" t="s">
        <v>276</v>
      </c>
      <c r="K138" s="68" t="s">
        <v>188</v>
      </c>
      <c r="L138" s="68" t="s">
        <v>188</v>
      </c>
      <c r="M138" s="52" t="s">
        <v>282</v>
      </c>
      <c r="AB138" s="142"/>
    </row>
    <row r="139" spans="1:28" ht="14.25" customHeight="1" x14ac:dyDescent="0.2">
      <c r="A139" s="90"/>
      <c r="B139" s="71"/>
      <c r="C139" s="71"/>
      <c r="D139" s="37">
        <v>2021</v>
      </c>
      <c r="E139" s="38">
        <f>SUM(F139:I139)</f>
        <v>0</v>
      </c>
      <c r="F139" s="38">
        <v>0</v>
      </c>
      <c r="G139" s="38">
        <v>0</v>
      </c>
      <c r="H139" s="38">
        <v>0</v>
      </c>
      <c r="I139" s="38">
        <v>0</v>
      </c>
      <c r="J139" s="53"/>
      <c r="K139" s="69"/>
      <c r="L139" s="69"/>
      <c r="M139" s="71"/>
      <c r="AB139" s="143"/>
    </row>
    <row r="140" spans="1:28" ht="14.25" customHeight="1" x14ac:dyDescent="0.2">
      <c r="A140" s="90"/>
      <c r="B140" s="71"/>
      <c r="C140" s="71"/>
      <c r="D140" s="37">
        <v>2022</v>
      </c>
      <c r="E140" s="38">
        <f t="shared" si="4"/>
        <v>0</v>
      </c>
      <c r="F140" s="38">
        <v>0</v>
      </c>
      <c r="G140" s="38">
        <v>0</v>
      </c>
      <c r="H140" s="38">
        <v>0</v>
      </c>
      <c r="I140" s="38">
        <v>0</v>
      </c>
      <c r="J140" s="53"/>
      <c r="K140" s="69"/>
      <c r="L140" s="69"/>
      <c r="M140" s="71"/>
      <c r="AB140" s="143"/>
    </row>
    <row r="141" spans="1:28" ht="14.25" customHeight="1" x14ac:dyDescent="0.2">
      <c r="A141" s="90"/>
      <c r="B141" s="71"/>
      <c r="C141" s="71"/>
      <c r="D141" s="37">
        <v>2023</v>
      </c>
      <c r="E141" s="38">
        <f>SUM(F141:I141)</f>
        <v>15000</v>
      </c>
      <c r="F141" s="38">
        <v>1078.4000000000001</v>
      </c>
      <c r="G141" s="38">
        <v>13921.6</v>
      </c>
      <c r="H141" s="38">
        <v>0</v>
      </c>
      <c r="I141" s="38">
        <v>0</v>
      </c>
      <c r="J141" s="53"/>
      <c r="K141" s="69"/>
      <c r="L141" s="69"/>
      <c r="M141" s="71"/>
      <c r="AB141" s="143"/>
    </row>
    <row r="142" spans="1:28" ht="14.25" customHeight="1" x14ac:dyDescent="0.2">
      <c r="A142" s="90"/>
      <c r="B142" s="71"/>
      <c r="C142" s="71"/>
      <c r="D142" s="37">
        <v>2024</v>
      </c>
      <c r="E142" s="38">
        <f t="shared" si="4"/>
        <v>0</v>
      </c>
      <c r="F142" s="38">
        <v>0</v>
      </c>
      <c r="G142" s="38">
        <v>0</v>
      </c>
      <c r="H142" s="38">
        <v>0</v>
      </c>
      <c r="I142" s="38">
        <v>0</v>
      </c>
      <c r="J142" s="53"/>
      <c r="K142" s="69"/>
      <c r="L142" s="69"/>
      <c r="M142" s="71"/>
      <c r="AB142" s="143"/>
    </row>
    <row r="143" spans="1:28" ht="14.25" customHeight="1" x14ac:dyDescent="0.2">
      <c r="A143" s="91"/>
      <c r="B143" s="72"/>
      <c r="C143" s="72"/>
      <c r="D143" s="37">
        <v>2025</v>
      </c>
      <c r="E143" s="38">
        <f t="shared" si="4"/>
        <v>0</v>
      </c>
      <c r="F143" s="38">
        <v>0</v>
      </c>
      <c r="G143" s="38">
        <v>0</v>
      </c>
      <c r="H143" s="38">
        <v>0</v>
      </c>
      <c r="I143" s="38">
        <v>0</v>
      </c>
      <c r="J143" s="54"/>
      <c r="K143" s="70"/>
      <c r="L143" s="70"/>
      <c r="M143" s="72"/>
      <c r="AB143" s="143"/>
    </row>
    <row r="144" spans="1:28" ht="14.25" customHeight="1" x14ac:dyDescent="0.2">
      <c r="A144" s="89" t="s">
        <v>63</v>
      </c>
      <c r="B144" s="52" t="s">
        <v>64</v>
      </c>
      <c r="C144" s="68">
        <v>2023</v>
      </c>
      <c r="D144" s="37" t="s">
        <v>3</v>
      </c>
      <c r="E144" s="38">
        <f>SUM(E145:E149)</f>
        <v>15000</v>
      </c>
      <c r="F144" s="38">
        <f>SUM(F145:F149)</f>
        <v>1078.4000000000001</v>
      </c>
      <c r="G144" s="38">
        <f>SUM(G145:G149)</f>
        <v>13921.6</v>
      </c>
      <c r="H144" s="38">
        <f>SUM(H145:H149)</f>
        <v>0</v>
      </c>
      <c r="I144" s="38">
        <f>SUM(I145:I149)</f>
        <v>0</v>
      </c>
      <c r="J144" s="52" t="s">
        <v>277</v>
      </c>
      <c r="K144" s="68" t="s">
        <v>188</v>
      </c>
      <c r="L144" s="68" t="s">
        <v>188</v>
      </c>
      <c r="M144" s="52" t="s">
        <v>283</v>
      </c>
      <c r="AB144" s="142"/>
    </row>
    <row r="145" spans="1:28" ht="14.25" customHeight="1" x14ac:dyDescent="0.2">
      <c r="A145" s="90"/>
      <c r="B145" s="71"/>
      <c r="C145" s="71"/>
      <c r="D145" s="37">
        <v>2021</v>
      </c>
      <c r="E145" s="38">
        <f t="shared" si="4"/>
        <v>0</v>
      </c>
      <c r="F145" s="38">
        <v>0</v>
      </c>
      <c r="G145" s="38">
        <v>0</v>
      </c>
      <c r="H145" s="38">
        <v>0</v>
      </c>
      <c r="I145" s="38">
        <v>0</v>
      </c>
      <c r="J145" s="53"/>
      <c r="K145" s="69"/>
      <c r="L145" s="69"/>
      <c r="M145" s="71"/>
      <c r="AB145" s="143"/>
    </row>
    <row r="146" spans="1:28" ht="14.25" customHeight="1" x14ac:dyDescent="0.2">
      <c r="A146" s="90"/>
      <c r="B146" s="71"/>
      <c r="C146" s="71"/>
      <c r="D146" s="37">
        <v>2022</v>
      </c>
      <c r="E146" s="38">
        <f t="shared" si="4"/>
        <v>0</v>
      </c>
      <c r="F146" s="38">
        <v>0</v>
      </c>
      <c r="G146" s="38">
        <v>0</v>
      </c>
      <c r="H146" s="38">
        <v>0</v>
      </c>
      <c r="I146" s="38">
        <v>0</v>
      </c>
      <c r="J146" s="53"/>
      <c r="K146" s="69"/>
      <c r="L146" s="69"/>
      <c r="M146" s="71"/>
      <c r="AB146" s="143"/>
    </row>
    <row r="147" spans="1:28" ht="14.25" customHeight="1" x14ac:dyDescent="0.2">
      <c r="A147" s="90"/>
      <c r="B147" s="71"/>
      <c r="C147" s="71"/>
      <c r="D147" s="37">
        <v>2023</v>
      </c>
      <c r="E147" s="38">
        <f>SUM(F147:I147)</f>
        <v>15000</v>
      </c>
      <c r="F147" s="38">
        <v>1078.4000000000001</v>
      </c>
      <c r="G147" s="38">
        <v>13921.6</v>
      </c>
      <c r="H147" s="38">
        <v>0</v>
      </c>
      <c r="I147" s="38">
        <v>0</v>
      </c>
      <c r="J147" s="53"/>
      <c r="K147" s="69"/>
      <c r="L147" s="69"/>
      <c r="M147" s="71"/>
      <c r="AB147" s="143"/>
    </row>
    <row r="148" spans="1:28" ht="14.25" customHeight="1" x14ac:dyDescent="0.2">
      <c r="A148" s="90"/>
      <c r="B148" s="71"/>
      <c r="C148" s="71"/>
      <c r="D148" s="37">
        <v>2024</v>
      </c>
      <c r="E148" s="38">
        <f t="shared" si="4"/>
        <v>0</v>
      </c>
      <c r="F148" s="38">
        <v>0</v>
      </c>
      <c r="G148" s="38">
        <v>0</v>
      </c>
      <c r="H148" s="38">
        <v>0</v>
      </c>
      <c r="I148" s="38">
        <v>0</v>
      </c>
      <c r="J148" s="53"/>
      <c r="K148" s="69"/>
      <c r="L148" s="69"/>
      <c r="M148" s="71"/>
      <c r="AB148" s="143"/>
    </row>
    <row r="149" spans="1:28" ht="14.25" customHeight="1" x14ac:dyDescent="0.2">
      <c r="A149" s="91"/>
      <c r="B149" s="72"/>
      <c r="C149" s="72"/>
      <c r="D149" s="37">
        <v>2025</v>
      </c>
      <c r="E149" s="38">
        <f t="shared" si="4"/>
        <v>0</v>
      </c>
      <c r="F149" s="38">
        <v>0</v>
      </c>
      <c r="G149" s="38">
        <v>0</v>
      </c>
      <c r="H149" s="38">
        <v>0</v>
      </c>
      <c r="I149" s="38">
        <v>0</v>
      </c>
      <c r="J149" s="54"/>
      <c r="K149" s="70"/>
      <c r="L149" s="70"/>
      <c r="M149" s="72"/>
      <c r="AB149" s="143"/>
    </row>
    <row r="150" spans="1:28" ht="14.25" customHeight="1" x14ac:dyDescent="0.2">
      <c r="A150" s="89" t="s">
        <v>65</v>
      </c>
      <c r="B150" s="52" t="s">
        <v>66</v>
      </c>
      <c r="C150" s="68">
        <v>2023</v>
      </c>
      <c r="D150" s="37" t="s">
        <v>3</v>
      </c>
      <c r="E150" s="38">
        <f>SUM(E151:E155)</f>
        <v>24545.5</v>
      </c>
      <c r="F150" s="38">
        <f>SUM(F151:F155)</f>
        <v>1764.7</v>
      </c>
      <c r="G150" s="38">
        <f>SUM(G151:G155)</f>
        <v>22780.799999999999</v>
      </c>
      <c r="H150" s="38">
        <f>SUM(H151:H155)</f>
        <v>0</v>
      </c>
      <c r="I150" s="38">
        <f>SUM(I151:I155)</f>
        <v>0</v>
      </c>
      <c r="J150" s="52" t="s">
        <v>278</v>
      </c>
      <c r="K150" s="68" t="s">
        <v>188</v>
      </c>
      <c r="L150" s="68" t="s">
        <v>188</v>
      </c>
      <c r="M150" s="52" t="s">
        <v>283</v>
      </c>
      <c r="AB150" s="142"/>
    </row>
    <row r="151" spans="1:28" ht="14.25" customHeight="1" x14ac:dyDescent="0.2">
      <c r="A151" s="90"/>
      <c r="B151" s="71"/>
      <c r="C151" s="71"/>
      <c r="D151" s="37">
        <v>2021</v>
      </c>
      <c r="E151" s="38">
        <f t="shared" si="4"/>
        <v>0</v>
      </c>
      <c r="F151" s="38">
        <v>0</v>
      </c>
      <c r="G151" s="38">
        <v>0</v>
      </c>
      <c r="H151" s="38">
        <v>0</v>
      </c>
      <c r="I151" s="38">
        <v>0</v>
      </c>
      <c r="J151" s="53"/>
      <c r="K151" s="69"/>
      <c r="L151" s="69"/>
      <c r="M151" s="71"/>
      <c r="AB151" s="143"/>
    </row>
    <row r="152" spans="1:28" ht="14.25" customHeight="1" x14ac:dyDescent="0.2">
      <c r="A152" s="90"/>
      <c r="B152" s="71"/>
      <c r="C152" s="71"/>
      <c r="D152" s="37">
        <v>2022</v>
      </c>
      <c r="E152" s="38">
        <f t="shared" si="4"/>
        <v>0</v>
      </c>
      <c r="F152" s="38">
        <v>0</v>
      </c>
      <c r="G152" s="38">
        <v>0</v>
      </c>
      <c r="H152" s="38">
        <v>0</v>
      </c>
      <c r="I152" s="38">
        <v>0</v>
      </c>
      <c r="J152" s="53"/>
      <c r="K152" s="69"/>
      <c r="L152" s="69"/>
      <c r="M152" s="71"/>
      <c r="AB152" s="143"/>
    </row>
    <row r="153" spans="1:28" ht="14.25" customHeight="1" x14ac:dyDescent="0.2">
      <c r="A153" s="90"/>
      <c r="B153" s="71"/>
      <c r="C153" s="71"/>
      <c r="D153" s="37">
        <v>2023</v>
      </c>
      <c r="E153" s="38">
        <f>SUM(F153:I153)</f>
        <v>24545.5</v>
      </c>
      <c r="F153" s="38">
        <v>1764.7</v>
      </c>
      <c r="G153" s="38">
        <v>22780.799999999999</v>
      </c>
      <c r="H153" s="38">
        <v>0</v>
      </c>
      <c r="I153" s="38">
        <v>0</v>
      </c>
      <c r="J153" s="53"/>
      <c r="K153" s="69"/>
      <c r="L153" s="69"/>
      <c r="M153" s="71"/>
      <c r="AB153" s="143"/>
    </row>
    <row r="154" spans="1:28" ht="14.25" customHeight="1" x14ac:dyDescent="0.2">
      <c r="A154" s="90"/>
      <c r="B154" s="71"/>
      <c r="C154" s="71"/>
      <c r="D154" s="37">
        <v>2024</v>
      </c>
      <c r="E154" s="38">
        <f t="shared" si="4"/>
        <v>0</v>
      </c>
      <c r="F154" s="38">
        <v>0</v>
      </c>
      <c r="G154" s="38">
        <v>0</v>
      </c>
      <c r="H154" s="38">
        <v>0</v>
      </c>
      <c r="I154" s="38">
        <v>0</v>
      </c>
      <c r="J154" s="53"/>
      <c r="K154" s="69"/>
      <c r="L154" s="69"/>
      <c r="M154" s="71"/>
      <c r="AB154" s="143"/>
    </row>
    <row r="155" spans="1:28" ht="14.25" customHeight="1" x14ac:dyDescent="0.2">
      <c r="A155" s="91"/>
      <c r="B155" s="72"/>
      <c r="C155" s="72"/>
      <c r="D155" s="37">
        <v>2025</v>
      </c>
      <c r="E155" s="38">
        <f t="shared" si="4"/>
        <v>0</v>
      </c>
      <c r="F155" s="38">
        <v>0</v>
      </c>
      <c r="G155" s="38">
        <v>0</v>
      </c>
      <c r="H155" s="38">
        <v>0</v>
      </c>
      <c r="I155" s="38">
        <v>0</v>
      </c>
      <c r="J155" s="54"/>
      <c r="K155" s="70"/>
      <c r="L155" s="70"/>
      <c r="M155" s="72"/>
      <c r="AB155" s="143"/>
    </row>
    <row r="156" spans="1:28" ht="14.25" customHeight="1" x14ac:dyDescent="0.2">
      <c r="A156" s="85" t="s">
        <v>67</v>
      </c>
      <c r="B156" s="52" t="s">
        <v>68</v>
      </c>
      <c r="C156" s="68">
        <v>2021</v>
      </c>
      <c r="D156" s="37" t="s">
        <v>3</v>
      </c>
      <c r="E156" s="38">
        <f>SUM(E157:E161)</f>
        <v>15000</v>
      </c>
      <c r="F156" s="38">
        <f>SUM(F157:F161)</f>
        <v>1078.4000000000001</v>
      </c>
      <c r="G156" s="38">
        <f>SUM(G157:G161)</f>
        <v>13921.6</v>
      </c>
      <c r="H156" s="38">
        <f>SUM(H157:H161)</f>
        <v>0</v>
      </c>
      <c r="I156" s="38">
        <f>SUM(I157:I161)</f>
        <v>0</v>
      </c>
      <c r="J156" s="52" t="s">
        <v>279</v>
      </c>
      <c r="K156" s="68" t="s">
        <v>188</v>
      </c>
      <c r="L156" s="68" t="s">
        <v>188</v>
      </c>
      <c r="M156" s="52" t="s">
        <v>283</v>
      </c>
      <c r="AB156" s="142"/>
    </row>
    <row r="157" spans="1:28" ht="14.25" customHeight="1" x14ac:dyDescent="0.2">
      <c r="A157" s="86"/>
      <c r="B157" s="71"/>
      <c r="C157" s="71"/>
      <c r="D157" s="37">
        <v>2021</v>
      </c>
      <c r="E157" s="38">
        <f>SUM(F157:I157)</f>
        <v>15000</v>
      </c>
      <c r="F157" s="38">
        <v>1078.4000000000001</v>
      </c>
      <c r="G157" s="38">
        <v>13921.6</v>
      </c>
      <c r="H157" s="38">
        <v>0</v>
      </c>
      <c r="I157" s="38">
        <v>0</v>
      </c>
      <c r="J157" s="53"/>
      <c r="K157" s="69"/>
      <c r="L157" s="69"/>
      <c r="M157" s="71"/>
      <c r="AB157" s="143"/>
    </row>
    <row r="158" spans="1:28" ht="14.25" customHeight="1" x14ac:dyDescent="0.2">
      <c r="A158" s="86"/>
      <c r="B158" s="71"/>
      <c r="C158" s="71"/>
      <c r="D158" s="37">
        <v>2022</v>
      </c>
      <c r="E158" s="38">
        <f t="shared" si="4"/>
        <v>0</v>
      </c>
      <c r="F158" s="38">
        <v>0</v>
      </c>
      <c r="G158" s="38">
        <v>0</v>
      </c>
      <c r="H158" s="38">
        <v>0</v>
      </c>
      <c r="I158" s="38">
        <v>0</v>
      </c>
      <c r="J158" s="53"/>
      <c r="K158" s="69"/>
      <c r="L158" s="69"/>
      <c r="M158" s="71"/>
      <c r="AB158" s="143"/>
    </row>
    <row r="159" spans="1:28" ht="14.25" customHeight="1" x14ac:dyDescent="0.2">
      <c r="A159" s="86"/>
      <c r="B159" s="71"/>
      <c r="C159" s="71"/>
      <c r="D159" s="37">
        <v>2023</v>
      </c>
      <c r="E159" s="38">
        <f t="shared" si="4"/>
        <v>0</v>
      </c>
      <c r="F159" s="38">
        <v>0</v>
      </c>
      <c r="G159" s="38">
        <v>0</v>
      </c>
      <c r="H159" s="38">
        <v>0</v>
      </c>
      <c r="I159" s="38">
        <v>0</v>
      </c>
      <c r="J159" s="53"/>
      <c r="K159" s="69"/>
      <c r="L159" s="69"/>
      <c r="M159" s="71"/>
      <c r="AB159" s="143"/>
    </row>
    <row r="160" spans="1:28" ht="14.25" customHeight="1" x14ac:dyDescent="0.2">
      <c r="A160" s="86"/>
      <c r="B160" s="71"/>
      <c r="C160" s="71"/>
      <c r="D160" s="37">
        <v>2024</v>
      </c>
      <c r="E160" s="38">
        <f t="shared" si="4"/>
        <v>0</v>
      </c>
      <c r="F160" s="38">
        <v>0</v>
      </c>
      <c r="G160" s="38">
        <v>0</v>
      </c>
      <c r="H160" s="38">
        <v>0</v>
      </c>
      <c r="I160" s="38">
        <v>0</v>
      </c>
      <c r="J160" s="53"/>
      <c r="K160" s="69"/>
      <c r="L160" s="69"/>
      <c r="M160" s="71"/>
      <c r="AB160" s="143"/>
    </row>
    <row r="161" spans="1:28" ht="14.25" customHeight="1" x14ac:dyDescent="0.2">
      <c r="A161" s="87"/>
      <c r="B161" s="72"/>
      <c r="C161" s="72"/>
      <c r="D161" s="37">
        <v>2025</v>
      </c>
      <c r="E161" s="38">
        <f t="shared" si="4"/>
        <v>0</v>
      </c>
      <c r="F161" s="38">
        <v>0</v>
      </c>
      <c r="G161" s="38">
        <v>0</v>
      </c>
      <c r="H161" s="38">
        <v>0</v>
      </c>
      <c r="I161" s="38">
        <v>0</v>
      </c>
      <c r="J161" s="54"/>
      <c r="K161" s="70"/>
      <c r="L161" s="70"/>
      <c r="M161" s="72"/>
      <c r="AB161" s="143"/>
    </row>
    <row r="162" spans="1:28" s="33" customFormat="1" ht="14.25" customHeight="1" x14ac:dyDescent="0.2">
      <c r="A162" s="96" t="s">
        <v>228</v>
      </c>
      <c r="B162" s="52" t="s">
        <v>227</v>
      </c>
      <c r="C162" s="68">
        <v>2025</v>
      </c>
      <c r="D162" s="37" t="s">
        <v>3</v>
      </c>
      <c r="E162" s="38">
        <f>SUM(E163:E167)</f>
        <v>15000</v>
      </c>
      <c r="F162" s="38">
        <f>F163+F164+F165+F166+F167</f>
        <v>1078.4000000000001</v>
      </c>
      <c r="G162" s="38">
        <f>G163+G164+G165+G166+G167</f>
        <v>13921.6</v>
      </c>
      <c r="H162" s="38">
        <f>H163+H164+H165+H166+H167</f>
        <v>0</v>
      </c>
      <c r="I162" s="38">
        <f>I163+I164+I165+I166+I167</f>
        <v>0</v>
      </c>
      <c r="J162" s="52" t="s">
        <v>280</v>
      </c>
      <c r="K162" s="68" t="s">
        <v>188</v>
      </c>
      <c r="L162" s="68" t="s">
        <v>188</v>
      </c>
      <c r="M162" s="52" t="s">
        <v>283</v>
      </c>
      <c r="AB162" s="142"/>
    </row>
    <row r="163" spans="1:28" s="33" customFormat="1" ht="14.25" customHeight="1" x14ac:dyDescent="0.2">
      <c r="A163" s="90"/>
      <c r="B163" s="94"/>
      <c r="C163" s="97"/>
      <c r="D163" s="37">
        <v>2021</v>
      </c>
      <c r="E163" s="38">
        <f>F163+G163+H163+I163</f>
        <v>0</v>
      </c>
      <c r="F163" s="38">
        <v>0</v>
      </c>
      <c r="G163" s="38">
        <v>0</v>
      </c>
      <c r="H163" s="38">
        <v>0</v>
      </c>
      <c r="I163" s="38">
        <v>0</v>
      </c>
      <c r="J163" s="53"/>
      <c r="K163" s="69"/>
      <c r="L163" s="69"/>
      <c r="M163" s="71"/>
      <c r="AB163" s="143"/>
    </row>
    <row r="164" spans="1:28" s="33" customFormat="1" ht="14.25" customHeight="1" x14ac:dyDescent="0.2">
      <c r="A164" s="90"/>
      <c r="B164" s="94"/>
      <c r="C164" s="97"/>
      <c r="D164" s="37">
        <v>2022</v>
      </c>
      <c r="E164" s="38">
        <f>F164+G164+H164+I164</f>
        <v>0</v>
      </c>
      <c r="F164" s="38">
        <v>0</v>
      </c>
      <c r="G164" s="38">
        <v>0</v>
      </c>
      <c r="H164" s="38">
        <v>0</v>
      </c>
      <c r="I164" s="38">
        <v>0</v>
      </c>
      <c r="J164" s="53"/>
      <c r="K164" s="69"/>
      <c r="L164" s="69"/>
      <c r="M164" s="71"/>
      <c r="AB164" s="143"/>
    </row>
    <row r="165" spans="1:28" s="33" customFormat="1" ht="14.25" customHeight="1" x14ac:dyDescent="0.2">
      <c r="A165" s="90"/>
      <c r="B165" s="94"/>
      <c r="C165" s="97"/>
      <c r="D165" s="37">
        <v>2023</v>
      </c>
      <c r="E165" s="38">
        <f>F165+G165+H165+I165</f>
        <v>0</v>
      </c>
      <c r="F165" s="38">
        <v>0</v>
      </c>
      <c r="G165" s="38">
        <v>0</v>
      </c>
      <c r="H165" s="38">
        <v>0</v>
      </c>
      <c r="I165" s="38">
        <v>0</v>
      </c>
      <c r="J165" s="53"/>
      <c r="K165" s="69"/>
      <c r="L165" s="69"/>
      <c r="M165" s="71"/>
      <c r="AB165" s="143"/>
    </row>
    <row r="166" spans="1:28" s="33" customFormat="1" ht="14.25" customHeight="1" x14ac:dyDescent="0.2">
      <c r="A166" s="90"/>
      <c r="B166" s="94"/>
      <c r="C166" s="97"/>
      <c r="D166" s="37">
        <v>2024</v>
      </c>
      <c r="E166" s="38">
        <f>F166+G166+H166+I166</f>
        <v>0</v>
      </c>
      <c r="F166" s="38">
        <v>0</v>
      </c>
      <c r="G166" s="38">
        <v>0</v>
      </c>
      <c r="H166" s="38">
        <v>0</v>
      </c>
      <c r="I166" s="38">
        <v>0</v>
      </c>
      <c r="J166" s="53"/>
      <c r="K166" s="69"/>
      <c r="L166" s="69"/>
      <c r="M166" s="71"/>
      <c r="AB166" s="143"/>
    </row>
    <row r="167" spans="1:28" s="33" customFormat="1" ht="14.25" customHeight="1" x14ac:dyDescent="0.2">
      <c r="A167" s="91"/>
      <c r="B167" s="95"/>
      <c r="C167" s="98"/>
      <c r="D167" s="37">
        <v>2025</v>
      </c>
      <c r="E167" s="38">
        <f>F167+G167+H167+I167</f>
        <v>15000</v>
      </c>
      <c r="F167" s="38">
        <v>1078.4000000000001</v>
      </c>
      <c r="G167" s="38">
        <v>13921.6</v>
      </c>
      <c r="H167" s="38">
        <v>0</v>
      </c>
      <c r="I167" s="38">
        <v>0</v>
      </c>
      <c r="J167" s="54"/>
      <c r="K167" s="70"/>
      <c r="L167" s="70"/>
      <c r="M167" s="72"/>
      <c r="AB167" s="143"/>
    </row>
    <row r="168" spans="1:28" ht="14.25" customHeight="1" x14ac:dyDescent="0.2">
      <c r="A168" s="92" t="s">
        <v>70</v>
      </c>
      <c r="B168" s="52" t="s">
        <v>176</v>
      </c>
      <c r="C168" s="68" t="s">
        <v>69</v>
      </c>
      <c r="D168" s="37" t="s">
        <v>3</v>
      </c>
      <c r="E168" s="38">
        <f>SUM(E169:E173)</f>
        <v>43357</v>
      </c>
      <c r="F168" s="38">
        <f>SUM(F169:F173)</f>
        <v>0</v>
      </c>
      <c r="G168" s="38">
        <f>SUM(G169:G173)</f>
        <v>0</v>
      </c>
      <c r="H168" s="38">
        <f>SUM(H169:H173)</f>
        <v>0</v>
      </c>
      <c r="I168" s="38">
        <f>SUM(I169:I173)</f>
        <v>43357</v>
      </c>
      <c r="J168" s="52" t="s">
        <v>175</v>
      </c>
      <c r="K168" s="68" t="s">
        <v>171</v>
      </c>
      <c r="L168" s="62" t="s">
        <v>240</v>
      </c>
      <c r="M168" s="65" t="s">
        <v>177</v>
      </c>
      <c r="AB168" s="144" t="s">
        <v>305</v>
      </c>
    </row>
    <row r="169" spans="1:28" ht="14.25" customHeight="1" x14ac:dyDescent="0.2">
      <c r="A169" s="86"/>
      <c r="B169" s="71"/>
      <c r="C169" s="71"/>
      <c r="D169" s="37">
        <v>2021</v>
      </c>
      <c r="E169" s="38">
        <f t="shared" ref="E169:E179" si="5">SUM(F169:I169)</f>
        <v>25885</v>
      </c>
      <c r="F169" s="38">
        <v>0</v>
      </c>
      <c r="G169" s="38">
        <v>0</v>
      </c>
      <c r="H169" s="38">
        <v>0</v>
      </c>
      <c r="I169" s="38">
        <f>6700+6700+7500+1985+3000</f>
        <v>25885</v>
      </c>
      <c r="J169" s="53"/>
      <c r="K169" s="69"/>
      <c r="L169" s="63"/>
      <c r="M169" s="76"/>
      <c r="AB169" s="143"/>
    </row>
    <row r="170" spans="1:28" ht="14.25" customHeight="1" x14ac:dyDescent="0.2">
      <c r="A170" s="86"/>
      <c r="B170" s="71"/>
      <c r="C170" s="71"/>
      <c r="D170" s="37">
        <v>2022</v>
      </c>
      <c r="E170" s="38">
        <f t="shared" si="5"/>
        <v>17472</v>
      </c>
      <c r="F170" s="38">
        <v>0</v>
      </c>
      <c r="G170" s="38">
        <v>0</v>
      </c>
      <c r="H170" s="38">
        <v>0</v>
      </c>
      <c r="I170" s="38">
        <f>6700+6700+4072</f>
        <v>17472</v>
      </c>
      <c r="J170" s="53"/>
      <c r="K170" s="69"/>
      <c r="L170" s="63"/>
      <c r="M170" s="76"/>
      <c r="AB170" s="143"/>
    </row>
    <row r="171" spans="1:28" ht="14.25" customHeight="1" x14ac:dyDescent="0.2">
      <c r="A171" s="86"/>
      <c r="B171" s="71"/>
      <c r="C171" s="71"/>
      <c r="D171" s="37">
        <v>2023</v>
      </c>
      <c r="E171" s="38">
        <f t="shared" si="5"/>
        <v>0</v>
      </c>
      <c r="F171" s="38">
        <v>0</v>
      </c>
      <c r="G171" s="38">
        <v>0</v>
      </c>
      <c r="H171" s="38">
        <v>0</v>
      </c>
      <c r="I171" s="38">
        <v>0</v>
      </c>
      <c r="J171" s="53"/>
      <c r="K171" s="69"/>
      <c r="L171" s="63"/>
      <c r="M171" s="76"/>
      <c r="AB171" s="143"/>
    </row>
    <row r="172" spans="1:28" ht="14.25" customHeight="1" x14ac:dyDescent="0.2">
      <c r="A172" s="86"/>
      <c r="B172" s="71"/>
      <c r="C172" s="71"/>
      <c r="D172" s="37">
        <v>2024</v>
      </c>
      <c r="E172" s="38">
        <f t="shared" si="5"/>
        <v>0</v>
      </c>
      <c r="F172" s="38">
        <v>0</v>
      </c>
      <c r="G172" s="38">
        <v>0</v>
      </c>
      <c r="H172" s="38">
        <v>0</v>
      </c>
      <c r="I172" s="38">
        <v>0</v>
      </c>
      <c r="J172" s="53"/>
      <c r="K172" s="69"/>
      <c r="L172" s="63"/>
      <c r="M172" s="76"/>
      <c r="AB172" s="143"/>
    </row>
    <row r="173" spans="1:28" ht="17.25" customHeight="1" x14ac:dyDescent="0.2">
      <c r="A173" s="87"/>
      <c r="B173" s="72"/>
      <c r="C173" s="72"/>
      <c r="D173" s="37">
        <v>2025</v>
      </c>
      <c r="E173" s="38">
        <f t="shared" si="5"/>
        <v>0</v>
      </c>
      <c r="F173" s="38">
        <v>0</v>
      </c>
      <c r="G173" s="38">
        <v>0</v>
      </c>
      <c r="H173" s="38">
        <v>0</v>
      </c>
      <c r="I173" s="38">
        <v>0</v>
      </c>
      <c r="J173" s="54"/>
      <c r="K173" s="70"/>
      <c r="L173" s="64"/>
      <c r="M173" s="77"/>
      <c r="N173" s="21" t="s">
        <v>213</v>
      </c>
      <c r="AB173" s="143"/>
    </row>
    <row r="174" spans="1:28" ht="14.25" customHeight="1" x14ac:dyDescent="0.2">
      <c r="A174" s="92" t="s">
        <v>71</v>
      </c>
      <c r="B174" s="52" t="s">
        <v>233</v>
      </c>
      <c r="C174" s="68" t="s">
        <v>17</v>
      </c>
      <c r="D174" s="37" t="s">
        <v>3</v>
      </c>
      <c r="E174" s="38">
        <f>SUM(E175:E179)</f>
        <v>327590.78000000003</v>
      </c>
      <c r="F174" s="38">
        <f>SUM(F175:F179)</f>
        <v>177590.78</v>
      </c>
      <c r="G174" s="38">
        <f>SUM(G175:G179)</f>
        <v>40000</v>
      </c>
      <c r="H174" s="38">
        <f>SUM(H175:H179)</f>
        <v>0</v>
      </c>
      <c r="I174" s="38">
        <f>SUM(I175:I179)</f>
        <v>110000</v>
      </c>
      <c r="J174" s="52" t="s">
        <v>230</v>
      </c>
      <c r="K174" s="68" t="s">
        <v>231</v>
      </c>
      <c r="L174" s="62" t="s">
        <v>225</v>
      </c>
      <c r="M174" s="65" t="s">
        <v>232</v>
      </c>
      <c r="N174" s="22">
        <f t="shared" ref="N174:N179" si="6">SUM(O174:R174)</f>
        <v>270000</v>
      </c>
      <c r="O174" s="22">
        <f>SUM(O175:O179)</f>
        <v>120000</v>
      </c>
      <c r="P174" s="22">
        <f>SUM(P175:P179)</f>
        <v>40000</v>
      </c>
      <c r="Q174" s="22">
        <f>SUM(Q175:Q179)</f>
        <v>0</v>
      </c>
      <c r="R174" s="22">
        <f>SUM(R175:R179)</f>
        <v>110000</v>
      </c>
      <c r="AB174" s="149" t="s">
        <v>311</v>
      </c>
    </row>
    <row r="175" spans="1:28" ht="14.25" customHeight="1" x14ac:dyDescent="0.2">
      <c r="A175" s="86"/>
      <c r="B175" s="71"/>
      <c r="C175" s="71"/>
      <c r="D175" s="37">
        <v>2021</v>
      </c>
      <c r="E175" s="38">
        <f>SUM(F175:I175)</f>
        <v>79009.34</v>
      </c>
      <c r="F175" s="38">
        <v>54009.34</v>
      </c>
      <c r="G175" s="38">
        <v>0</v>
      </c>
      <c r="H175" s="38">
        <v>0</v>
      </c>
      <c r="I175" s="38">
        <v>25000</v>
      </c>
      <c r="J175" s="53"/>
      <c r="K175" s="69"/>
      <c r="L175" s="63"/>
      <c r="M175" s="76"/>
      <c r="N175" s="22">
        <f t="shared" si="6"/>
        <v>25000</v>
      </c>
      <c r="O175" s="22">
        <v>0</v>
      </c>
      <c r="P175" s="22">
        <v>0</v>
      </c>
      <c r="Q175" s="22">
        <v>0</v>
      </c>
      <c r="R175" s="22">
        <v>25000</v>
      </c>
      <c r="AB175" s="150"/>
    </row>
    <row r="176" spans="1:28" ht="14.25" customHeight="1" x14ac:dyDescent="0.2">
      <c r="A176" s="86"/>
      <c r="B176" s="71"/>
      <c r="C176" s="71"/>
      <c r="D176" s="37">
        <v>2022</v>
      </c>
      <c r="E176" s="38">
        <f>SUM(F176:I176)</f>
        <v>121711.12</v>
      </c>
      <c r="F176" s="38">
        <v>61711.12</v>
      </c>
      <c r="G176" s="38">
        <v>20000</v>
      </c>
      <c r="H176" s="38">
        <v>0</v>
      </c>
      <c r="I176" s="38">
        <v>40000</v>
      </c>
      <c r="J176" s="53"/>
      <c r="K176" s="69"/>
      <c r="L176" s="63"/>
      <c r="M176" s="76"/>
      <c r="N176" s="22">
        <f t="shared" si="6"/>
        <v>110000</v>
      </c>
      <c r="O176" s="22">
        <v>50000</v>
      </c>
      <c r="P176" s="22">
        <v>20000</v>
      </c>
      <c r="Q176" s="22">
        <v>0</v>
      </c>
      <c r="R176" s="22">
        <v>40000</v>
      </c>
      <c r="AB176" s="150"/>
    </row>
    <row r="177" spans="1:28" ht="14.25" customHeight="1" x14ac:dyDescent="0.2">
      <c r="A177" s="86"/>
      <c r="B177" s="71"/>
      <c r="C177" s="71"/>
      <c r="D177" s="37">
        <v>2023</v>
      </c>
      <c r="E177" s="38">
        <f>SUM(F177:I177)</f>
        <v>126870.32</v>
      </c>
      <c r="F177" s="38">
        <v>61870.32</v>
      </c>
      <c r="G177" s="38">
        <v>20000</v>
      </c>
      <c r="H177" s="38">
        <v>0</v>
      </c>
      <c r="I177" s="38">
        <v>45000</v>
      </c>
      <c r="J177" s="53"/>
      <c r="K177" s="69"/>
      <c r="L177" s="63"/>
      <c r="M177" s="76"/>
      <c r="N177" s="22">
        <f t="shared" si="6"/>
        <v>135000</v>
      </c>
      <c r="O177" s="22">
        <v>70000</v>
      </c>
      <c r="P177" s="22">
        <v>20000</v>
      </c>
      <c r="Q177" s="22">
        <v>0</v>
      </c>
      <c r="R177" s="22">
        <v>45000</v>
      </c>
      <c r="AB177" s="150"/>
    </row>
    <row r="178" spans="1:28" ht="14.25" customHeight="1" x14ac:dyDescent="0.2">
      <c r="A178" s="86"/>
      <c r="B178" s="71"/>
      <c r="C178" s="71"/>
      <c r="D178" s="37">
        <v>2024</v>
      </c>
      <c r="E178" s="38">
        <f>SUM(F178:I178)</f>
        <v>0</v>
      </c>
      <c r="F178" s="38">
        <v>0</v>
      </c>
      <c r="G178" s="38">
        <v>0</v>
      </c>
      <c r="H178" s="38">
        <v>0</v>
      </c>
      <c r="I178" s="38">
        <v>0</v>
      </c>
      <c r="J178" s="53"/>
      <c r="K178" s="69"/>
      <c r="L178" s="63"/>
      <c r="M178" s="76"/>
      <c r="N178" s="22">
        <f t="shared" si="6"/>
        <v>0</v>
      </c>
      <c r="O178" s="22">
        <v>0</v>
      </c>
      <c r="P178" s="22">
        <v>0</v>
      </c>
      <c r="Q178" s="22">
        <v>0</v>
      </c>
      <c r="R178" s="22">
        <v>0</v>
      </c>
      <c r="AB178" s="150"/>
    </row>
    <row r="179" spans="1:28" ht="267" customHeight="1" x14ac:dyDescent="0.2">
      <c r="A179" s="87"/>
      <c r="B179" s="72"/>
      <c r="C179" s="72"/>
      <c r="D179" s="37">
        <v>2025</v>
      </c>
      <c r="E179" s="38">
        <f t="shared" si="5"/>
        <v>0</v>
      </c>
      <c r="F179" s="38">
        <v>0</v>
      </c>
      <c r="G179" s="38">
        <v>0</v>
      </c>
      <c r="H179" s="38">
        <v>0</v>
      </c>
      <c r="I179" s="38">
        <v>0</v>
      </c>
      <c r="J179" s="54"/>
      <c r="K179" s="70"/>
      <c r="L179" s="64"/>
      <c r="M179" s="77"/>
      <c r="N179" s="22">
        <f t="shared" si="6"/>
        <v>0</v>
      </c>
      <c r="O179" s="22">
        <v>0</v>
      </c>
      <c r="P179" s="22">
        <v>0</v>
      </c>
      <c r="Q179" s="22">
        <v>0</v>
      </c>
      <c r="R179" s="22">
        <v>0</v>
      </c>
      <c r="AB179" s="150"/>
    </row>
    <row r="180" spans="1:28" ht="14.25" customHeight="1" x14ac:dyDescent="0.2">
      <c r="A180" s="92" t="s">
        <v>73</v>
      </c>
      <c r="B180" s="52" t="s">
        <v>72</v>
      </c>
      <c r="C180" s="62" t="s">
        <v>69</v>
      </c>
      <c r="D180" s="7" t="s">
        <v>3</v>
      </c>
      <c r="E180" s="8">
        <f>SUM(E181:E185)</f>
        <v>644543.19999999995</v>
      </c>
      <c r="F180" s="8">
        <f>F181+F182+F183+F184+F185</f>
        <v>546316</v>
      </c>
      <c r="G180" s="8">
        <f>G181+G182+G183+G184+G185</f>
        <v>71000</v>
      </c>
      <c r="H180" s="8">
        <f>H181+H182+H183+H184+H185</f>
        <v>27227.200000000001</v>
      </c>
      <c r="I180" s="8">
        <f>I181+I182+I183+I184+I185</f>
        <v>0</v>
      </c>
      <c r="J180" s="65" t="s">
        <v>179</v>
      </c>
      <c r="K180" s="62" t="s">
        <v>178</v>
      </c>
      <c r="L180" s="62" t="s">
        <v>222</v>
      </c>
      <c r="M180" s="65" t="s">
        <v>189</v>
      </c>
      <c r="AB180" s="144" t="s">
        <v>306</v>
      </c>
    </row>
    <row r="181" spans="1:28" ht="14.25" customHeight="1" x14ac:dyDescent="0.2">
      <c r="A181" s="86"/>
      <c r="B181" s="71"/>
      <c r="C181" s="76"/>
      <c r="D181" s="7">
        <v>2021</v>
      </c>
      <c r="E181" s="8">
        <f>F181+G181+H181+I181</f>
        <v>100000</v>
      </c>
      <c r="F181" s="8">
        <v>29000</v>
      </c>
      <c r="G181" s="8">
        <v>71000</v>
      </c>
      <c r="H181" s="8">
        <v>0</v>
      </c>
      <c r="I181" s="8">
        <v>0</v>
      </c>
      <c r="J181" s="66"/>
      <c r="K181" s="63"/>
      <c r="L181" s="63"/>
      <c r="M181" s="76"/>
      <c r="AB181" s="143"/>
    </row>
    <row r="182" spans="1:28" ht="14.25" customHeight="1" x14ac:dyDescent="0.2">
      <c r="A182" s="86"/>
      <c r="B182" s="71"/>
      <c r="C182" s="76"/>
      <c r="D182" s="7">
        <v>2022</v>
      </c>
      <c r="E182" s="8">
        <f>F182+G182+H182+I182</f>
        <v>266020.09999999998</v>
      </c>
      <c r="F182" s="8">
        <v>252719.1</v>
      </c>
      <c r="G182" s="8">
        <v>0</v>
      </c>
      <c r="H182" s="8">
        <v>13301</v>
      </c>
      <c r="I182" s="8">
        <v>0</v>
      </c>
      <c r="J182" s="66"/>
      <c r="K182" s="63"/>
      <c r="L182" s="63"/>
      <c r="M182" s="76"/>
      <c r="AB182" s="143"/>
    </row>
    <row r="183" spans="1:28" ht="14.25" customHeight="1" x14ac:dyDescent="0.2">
      <c r="A183" s="86"/>
      <c r="B183" s="71"/>
      <c r="C183" s="76"/>
      <c r="D183" s="7">
        <v>2023</v>
      </c>
      <c r="E183" s="8">
        <f>F183+G183+H183+I183</f>
        <v>278523.10000000003</v>
      </c>
      <c r="F183" s="8">
        <v>264596.90000000002</v>
      </c>
      <c r="G183" s="8">
        <v>0</v>
      </c>
      <c r="H183" s="8">
        <v>13926.2</v>
      </c>
      <c r="I183" s="8">
        <v>0</v>
      </c>
      <c r="J183" s="66"/>
      <c r="K183" s="63"/>
      <c r="L183" s="63"/>
      <c r="M183" s="76"/>
      <c r="AB183" s="143"/>
    </row>
    <row r="184" spans="1:28" ht="14.25" customHeight="1" x14ac:dyDescent="0.2">
      <c r="A184" s="86"/>
      <c r="B184" s="71"/>
      <c r="C184" s="76"/>
      <c r="D184" s="7">
        <v>2024</v>
      </c>
      <c r="E184" s="8">
        <f>F184+G184+H184+I184</f>
        <v>0</v>
      </c>
      <c r="F184" s="8">
        <v>0</v>
      </c>
      <c r="G184" s="8">
        <v>0</v>
      </c>
      <c r="H184" s="8">
        <v>0</v>
      </c>
      <c r="I184" s="8">
        <v>0</v>
      </c>
      <c r="J184" s="66"/>
      <c r="K184" s="63"/>
      <c r="L184" s="63"/>
      <c r="M184" s="76"/>
      <c r="AB184" s="143"/>
    </row>
    <row r="185" spans="1:28" ht="168.75" customHeight="1" x14ac:dyDescent="0.2">
      <c r="A185" s="87"/>
      <c r="B185" s="72"/>
      <c r="C185" s="77"/>
      <c r="D185" s="7">
        <v>2025</v>
      </c>
      <c r="E185" s="8">
        <f>F185+G185+H185+I185</f>
        <v>0</v>
      </c>
      <c r="F185" s="8">
        <v>0</v>
      </c>
      <c r="G185" s="8">
        <v>0</v>
      </c>
      <c r="H185" s="8">
        <v>0</v>
      </c>
      <c r="I185" s="8">
        <v>0</v>
      </c>
      <c r="J185" s="67"/>
      <c r="K185" s="64"/>
      <c r="L185" s="64"/>
      <c r="M185" s="81"/>
      <c r="N185" s="25"/>
      <c r="O185" s="25"/>
      <c r="P185" s="25"/>
      <c r="Q185" s="25"/>
      <c r="R185" s="25"/>
      <c r="S185" s="25"/>
      <c r="T185" s="25"/>
      <c r="AB185" s="143"/>
    </row>
    <row r="186" spans="1:28" ht="14.25" customHeight="1" x14ac:dyDescent="0.2">
      <c r="A186" s="92" t="s">
        <v>77</v>
      </c>
      <c r="B186" s="52" t="s">
        <v>74</v>
      </c>
      <c r="C186" s="62" t="s">
        <v>75</v>
      </c>
      <c r="D186" s="7" t="s">
        <v>3</v>
      </c>
      <c r="E186" s="8">
        <f t="shared" ref="E186:E191" si="7">SUM(F186:I186)</f>
        <v>158000</v>
      </c>
      <c r="F186" s="8">
        <f>SUM(F187:F191)</f>
        <v>58000</v>
      </c>
      <c r="G186" s="8">
        <f>SUM(G187:G191)</f>
        <v>60000</v>
      </c>
      <c r="H186" s="8">
        <f>SUM(H187:H191)</f>
        <v>0</v>
      </c>
      <c r="I186" s="8">
        <f>SUM(I187:I191)</f>
        <v>40000</v>
      </c>
      <c r="J186" s="65" t="s">
        <v>76</v>
      </c>
      <c r="K186" s="62" t="s">
        <v>178</v>
      </c>
      <c r="L186" s="62" t="s">
        <v>222</v>
      </c>
      <c r="M186" s="82" t="s">
        <v>214</v>
      </c>
      <c r="N186" s="27"/>
      <c r="O186" s="27"/>
      <c r="P186" s="27"/>
      <c r="Q186" s="27"/>
      <c r="R186" s="27"/>
      <c r="S186" s="25"/>
      <c r="T186" s="25"/>
      <c r="AB186" s="144" t="s">
        <v>286</v>
      </c>
    </row>
    <row r="187" spans="1:28" ht="14.25" customHeight="1" x14ac:dyDescent="0.2">
      <c r="A187" s="86"/>
      <c r="B187" s="71"/>
      <c r="C187" s="76"/>
      <c r="D187" s="7">
        <v>2021</v>
      </c>
      <c r="E187" s="8">
        <f t="shared" si="7"/>
        <v>0</v>
      </c>
      <c r="F187" s="8">
        <v>0</v>
      </c>
      <c r="G187" s="8">
        <v>0</v>
      </c>
      <c r="H187" s="8">
        <v>0</v>
      </c>
      <c r="I187" s="8">
        <v>0</v>
      </c>
      <c r="J187" s="66"/>
      <c r="K187" s="63"/>
      <c r="L187" s="63"/>
      <c r="M187" s="79"/>
      <c r="N187" s="27"/>
      <c r="O187" s="27"/>
      <c r="P187" s="27"/>
      <c r="Q187" s="27"/>
      <c r="R187" s="27"/>
      <c r="S187" s="25"/>
      <c r="T187" s="25"/>
      <c r="AB187" s="143"/>
    </row>
    <row r="188" spans="1:28" ht="14.25" customHeight="1" x14ac:dyDescent="0.2">
      <c r="A188" s="86"/>
      <c r="B188" s="71"/>
      <c r="C188" s="76"/>
      <c r="D188" s="7">
        <v>2022</v>
      </c>
      <c r="E188" s="8">
        <f t="shared" si="7"/>
        <v>20000</v>
      </c>
      <c r="F188" s="8">
        <v>0</v>
      </c>
      <c r="G188" s="8">
        <v>0</v>
      </c>
      <c r="H188" s="8">
        <v>0</v>
      </c>
      <c r="I188" s="8">
        <v>20000</v>
      </c>
      <c r="J188" s="66"/>
      <c r="K188" s="63"/>
      <c r="L188" s="63"/>
      <c r="M188" s="79"/>
      <c r="N188" s="27"/>
      <c r="O188" s="27"/>
      <c r="P188" s="27"/>
      <c r="Q188" s="27"/>
      <c r="R188" s="27"/>
      <c r="S188" s="25"/>
      <c r="T188" s="25"/>
      <c r="AB188" s="143"/>
    </row>
    <row r="189" spans="1:28" ht="14.25" customHeight="1" x14ac:dyDescent="0.2">
      <c r="A189" s="86"/>
      <c r="B189" s="71"/>
      <c r="C189" s="76"/>
      <c r="D189" s="7">
        <v>2023</v>
      </c>
      <c r="E189" s="8">
        <f t="shared" si="7"/>
        <v>79000</v>
      </c>
      <c r="F189" s="8">
        <v>29000</v>
      </c>
      <c r="G189" s="8">
        <v>30000</v>
      </c>
      <c r="H189" s="8">
        <v>0</v>
      </c>
      <c r="I189" s="8">
        <v>20000</v>
      </c>
      <c r="J189" s="66"/>
      <c r="K189" s="63"/>
      <c r="L189" s="63"/>
      <c r="M189" s="79"/>
      <c r="N189" s="27"/>
      <c r="O189" s="27"/>
      <c r="P189" s="27"/>
      <c r="Q189" s="27"/>
      <c r="R189" s="27"/>
      <c r="S189" s="25"/>
      <c r="T189" s="25"/>
      <c r="AB189" s="143"/>
    </row>
    <row r="190" spans="1:28" ht="14.25" customHeight="1" x14ac:dyDescent="0.2">
      <c r="A190" s="86"/>
      <c r="B190" s="71"/>
      <c r="C190" s="76"/>
      <c r="D190" s="7">
        <v>2024</v>
      </c>
      <c r="E190" s="8">
        <f t="shared" si="7"/>
        <v>59000</v>
      </c>
      <c r="F190" s="8">
        <v>29000</v>
      </c>
      <c r="G190" s="8">
        <v>30000</v>
      </c>
      <c r="H190" s="8">
        <v>0</v>
      </c>
      <c r="I190" s="8">
        <v>0</v>
      </c>
      <c r="J190" s="66"/>
      <c r="K190" s="63"/>
      <c r="L190" s="63"/>
      <c r="M190" s="79"/>
      <c r="N190" s="27"/>
      <c r="O190" s="27"/>
      <c r="P190" s="27"/>
      <c r="Q190" s="27"/>
      <c r="R190" s="27"/>
      <c r="S190" s="25"/>
      <c r="T190" s="25"/>
      <c r="AB190" s="143"/>
    </row>
    <row r="191" spans="1:28" ht="108" customHeight="1" x14ac:dyDescent="0.2">
      <c r="A191" s="87"/>
      <c r="B191" s="72"/>
      <c r="C191" s="77"/>
      <c r="D191" s="7">
        <v>2025</v>
      </c>
      <c r="E191" s="8">
        <f t="shared" si="7"/>
        <v>0</v>
      </c>
      <c r="F191" s="8">
        <v>0</v>
      </c>
      <c r="G191" s="8">
        <v>0</v>
      </c>
      <c r="H191" s="8">
        <v>0</v>
      </c>
      <c r="I191" s="8">
        <v>0</v>
      </c>
      <c r="J191" s="67"/>
      <c r="K191" s="64"/>
      <c r="L191" s="64"/>
      <c r="M191" s="80"/>
      <c r="N191" s="27"/>
      <c r="O191" s="27"/>
      <c r="P191" s="27"/>
      <c r="Q191" s="27"/>
      <c r="R191" s="27"/>
      <c r="S191" s="25"/>
      <c r="T191" s="25"/>
      <c r="AB191" s="143"/>
    </row>
    <row r="192" spans="1:28" ht="13.5" customHeight="1" x14ac:dyDescent="0.2">
      <c r="A192" s="92" t="s">
        <v>79</v>
      </c>
      <c r="B192" s="88" t="s">
        <v>78</v>
      </c>
      <c r="C192" s="62">
        <v>2021</v>
      </c>
      <c r="D192" s="7" t="s">
        <v>3</v>
      </c>
      <c r="E192" s="8">
        <f>SUM(E193:E197)</f>
        <v>34591.880000000005</v>
      </c>
      <c r="F192" s="8">
        <f>SUM(F193:F197)</f>
        <v>10031.68</v>
      </c>
      <c r="G192" s="8">
        <f>SUM(G193:G197)</f>
        <v>24560.2</v>
      </c>
      <c r="H192" s="8">
        <f>SUM(H193:H197)</f>
        <v>0</v>
      </c>
      <c r="I192" s="8">
        <f>SUM(I193:I197)</f>
        <v>0</v>
      </c>
      <c r="J192" s="65" t="s">
        <v>140</v>
      </c>
      <c r="K192" s="62" t="s">
        <v>138</v>
      </c>
      <c r="L192" s="62" t="s">
        <v>138</v>
      </c>
      <c r="M192" s="82" t="s">
        <v>150</v>
      </c>
      <c r="N192" s="25"/>
      <c r="O192" s="25"/>
      <c r="P192" s="25"/>
      <c r="Q192" s="25"/>
      <c r="R192" s="25"/>
      <c r="S192" s="25"/>
      <c r="T192" s="25"/>
      <c r="AB192" s="144" t="s">
        <v>312</v>
      </c>
    </row>
    <row r="193" spans="1:28" ht="14.25" customHeight="1" x14ac:dyDescent="0.2">
      <c r="A193" s="86"/>
      <c r="B193" s="71"/>
      <c r="C193" s="76"/>
      <c r="D193" s="7">
        <v>2021</v>
      </c>
      <c r="E193" s="8">
        <f>F193+G193+H193+I193</f>
        <v>34591.880000000005</v>
      </c>
      <c r="F193" s="8">
        <v>10031.68</v>
      </c>
      <c r="G193" s="8">
        <v>24560.2</v>
      </c>
      <c r="H193" s="8">
        <v>0</v>
      </c>
      <c r="I193" s="8">
        <v>0</v>
      </c>
      <c r="J193" s="66"/>
      <c r="K193" s="63"/>
      <c r="L193" s="63"/>
      <c r="M193" s="79"/>
      <c r="N193" s="25"/>
      <c r="O193" s="25"/>
      <c r="P193" s="25"/>
      <c r="Q193" s="25"/>
      <c r="R193" s="25"/>
      <c r="S193" s="25"/>
      <c r="T193" s="25"/>
      <c r="AB193" s="143"/>
    </row>
    <row r="194" spans="1:28" ht="14.25" customHeight="1" x14ac:dyDescent="0.2">
      <c r="A194" s="86"/>
      <c r="B194" s="71"/>
      <c r="C194" s="76"/>
      <c r="D194" s="7">
        <v>2022</v>
      </c>
      <c r="E194" s="8">
        <f>F194+G194+H194+I194</f>
        <v>0</v>
      </c>
      <c r="F194" s="8">
        <v>0</v>
      </c>
      <c r="G194" s="8">
        <v>0</v>
      </c>
      <c r="H194" s="8">
        <v>0</v>
      </c>
      <c r="I194" s="8">
        <v>0</v>
      </c>
      <c r="J194" s="66"/>
      <c r="K194" s="63"/>
      <c r="L194" s="63"/>
      <c r="M194" s="79"/>
      <c r="AB194" s="143"/>
    </row>
    <row r="195" spans="1:28" ht="14.25" customHeight="1" x14ac:dyDescent="0.2">
      <c r="A195" s="86"/>
      <c r="B195" s="71"/>
      <c r="C195" s="76"/>
      <c r="D195" s="7">
        <v>2023</v>
      </c>
      <c r="E195" s="8">
        <f>F195+G195+H195+I195</f>
        <v>0</v>
      </c>
      <c r="F195" s="8">
        <v>0</v>
      </c>
      <c r="G195" s="8">
        <v>0</v>
      </c>
      <c r="H195" s="8">
        <v>0</v>
      </c>
      <c r="I195" s="8">
        <v>0</v>
      </c>
      <c r="J195" s="66"/>
      <c r="K195" s="63"/>
      <c r="L195" s="63"/>
      <c r="M195" s="79"/>
      <c r="AB195" s="143"/>
    </row>
    <row r="196" spans="1:28" ht="14.25" customHeight="1" x14ac:dyDescent="0.2">
      <c r="A196" s="86"/>
      <c r="B196" s="71"/>
      <c r="C196" s="76"/>
      <c r="D196" s="7">
        <v>2024</v>
      </c>
      <c r="E196" s="8">
        <f>F196+G196+H196+I196</f>
        <v>0</v>
      </c>
      <c r="F196" s="8">
        <v>0</v>
      </c>
      <c r="G196" s="8">
        <v>0</v>
      </c>
      <c r="H196" s="8">
        <v>0</v>
      </c>
      <c r="I196" s="8">
        <v>0</v>
      </c>
      <c r="J196" s="66"/>
      <c r="K196" s="63"/>
      <c r="L196" s="63"/>
      <c r="M196" s="79"/>
      <c r="AB196" s="143"/>
    </row>
    <row r="197" spans="1:28" ht="135" customHeight="1" x14ac:dyDescent="0.2">
      <c r="A197" s="87"/>
      <c r="B197" s="72"/>
      <c r="C197" s="77"/>
      <c r="D197" s="7">
        <v>2025</v>
      </c>
      <c r="E197" s="8">
        <f>F197+G197+H197+I197</f>
        <v>0</v>
      </c>
      <c r="F197" s="8">
        <v>0</v>
      </c>
      <c r="G197" s="8">
        <v>0</v>
      </c>
      <c r="H197" s="8">
        <v>0</v>
      </c>
      <c r="I197" s="8">
        <v>0</v>
      </c>
      <c r="J197" s="67"/>
      <c r="K197" s="64"/>
      <c r="L197" s="64"/>
      <c r="M197" s="80"/>
      <c r="AB197" s="143"/>
    </row>
    <row r="198" spans="1:28" ht="14.25" customHeight="1" x14ac:dyDescent="0.2">
      <c r="A198" s="92" t="s">
        <v>82</v>
      </c>
      <c r="B198" s="52" t="s">
        <v>80</v>
      </c>
      <c r="C198" s="62" t="s">
        <v>81</v>
      </c>
      <c r="D198" s="7" t="s">
        <v>3</v>
      </c>
      <c r="E198" s="8">
        <f>SUM(E199:E203)</f>
        <v>120000</v>
      </c>
      <c r="F198" s="8">
        <f>SUM(F199:F203)</f>
        <v>45000</v>
      </c>
      <c r="G198" s="8">
        <f>SUM(G199:G203)</f>
        <v>60000</v>
      </c>
      <c r="H198" s="8">
        <f>SUM(H199:H203)</f>
        <v>3000</v>
      </c>
      <c r="I198" s="8">
        <f>SUM(I199:I203)</f>
        <v>12000</v>
      </c>
      <c r="J198" s="65" t="s">
        <v>141</v>
      </c>
      <c r="K198" s="62" t="s">
        <v>178</v>
      </c>
      <c r="L198" s="62" t="s">
        <v>245</v>
      </c>
      <c r="M198" s="65" t="s">
        <v>247</v>
      </c>
      <c r="AB198" s="144" t="s">
        <v>287</v>
      </c>
    </row>
    <row r="199" spans="1:28" ht="14.25" customHeight="1" x14ac:dyDescent="0.2">
      <c r="A199" s="86"/>
      <c r="B199" s="71"/>
      <c r="C199" s="76"/>
      <c r="D199" s="7">
        <v>2021</v>
      </c>
      <c r="E199" s="8">
        <f t="shared" ref="E199:E209" si="8">SUM(F199:I199)</f>
        <v>0</v>
      </c>
      <c r="F199" s="8">
        <v>0</v>
      </c>
      <c r="G199" s="8">
        <v>0</v>
      </c>
      <c r="H199" s="8">
        <v>0</v>
      </c>
      <c r="I199" s="8">
        <v>0</v>
      </c>
      <c r="J199" s="66"/>
      <c r="K199" s="63"/>
      <c r="L199" s="63"/>
      <c r="M199" s="76"/>
      <c r="AB199" s="143"/>
    </row>
    <row r="200" spans="1:28" ht="14.25" customHeight="1" x14ac:dyDescent="0.2">
      <c r="A200" s="86"/>
      <c r="B200" s="71"/>
      <c r="C200" s="76"/>
      <c r="D200" s="7">
        <v>2022</v>
      </c>
      <c r="E200" s="8">
        <f t="shared" si="8"/>
        <v>0</v>
      </c>
      <c r="F200" s="8">
        <v>0</v>
      </c>
      <c r="G200" s="8">
        <v>0</v>
      </c>
      <c r="H200" s="8">
        <v>0</v>
      </c>
      <c r="I200" s="8">
        <v>0</v>
      </c>
      <c r="J200" s="66"/>
      <c r="K200" s="63"/>
      <c r="L200" s="63"/>
      <c r="M200" s="76"/>
      <c r="AB200" s="143"/>
    </row>
    <row r="201" spans="1:28" ht="14.25" customHeight="1" x14ac:dyDescent="0.2">
      <c r="A201" s="86"/>
      <c r="B201" s="71"/>
      <c r="C201" s="76"/>
      <c r="D201" s="7">
        <v>2023</v>
      </c>
      <c r="E201" s="8">
        <f t="shared" si="8"/>
        <v>12000</v>
      </c>
      <c r="F201" s="8">
        <v>0</v>
      </c>
      <c r="G201" s="8">
        <v>0</v>
      </c>
      <c r="H201" s="8">
        <v>0</v>
      </c>
      <c r="I201" s="8">
        <v>12000</v>
      </c>
      <c r="J201" s="66"/>
      <c r="K201" s="63"/>
      <c r="L201" s="63"/>
      <c r="M201" s="76"/>
      <c r="AB201" s="143"/>
    </row>
    <row r="202" spans="1:28" ht="14.25" customHeight="1" x14ac:dyDescent="0.2">
      <c r="A202" s="86"/>
      <c r="B202" s="71"/>
      <c r="C202" s="76"/>
      <c r="D202" s="7">
        <v>2024</v>
      </c>
      <c r="E202" s="8">
        <f t="shared" si="8"/>
        <v>53000</v>
      </c>
      <c r="F202" s="8">
        <v>20000</v>
      </c>
      <c r="G202" s="8">
        <v>30000</v>
      </c>
      <c r="H202" s="8">
        <v>3000</v>
      </c>
      <c r="I202" s="8">
        <v>0</v>
      </c>
      <c r="J202" s="66"/>
      <c r="K202" s="63"/>
      <c r="L202" s="63"/>
      <c r="M202" s="76"/>
      <c r="AB202" s="143"/>
    </row>
    <row r="203" spans="1:28" ht="60.75" customHeight="1" x14ac:dyDescent="0.2">
      <c r="A203" s="87"/>
      <c r="B203" s="72"/>
      <c r="C203" s="77"/>
      <c r="D203" s="7">
        <v>2025</v>
      </c>
      <c r="E203" s="8">
        <f t="shared" si="8"/>
        <v>55000</v>
      </c>
      <c r="F203" s="8">
        <v>25000</v>
      </c>
      <c r="G203" s="8">
        <v>30000</v>
      </c>
      <c r="H203" s="8">
        <v>0</v>
      </c>
      <c r="I203" s="8">
        <v>0</v>
      </c>
      <c r="J203" s="67"/>
      <c r="K203" s="64"/>
      <c r="L203" s="64"/>
      <c r="M203" s="77"/>
      <c r="AB203" s="143"/>
    </row>
    <row r="204" spans="1:28" ht="14.25" customHeight="1" x14ac:dyDescent="0.2">
      <c r="A204" s="92" t="s">
        <v>85</v>
      </c>
      <c r="B204" s="52" t="s">
        <v>83</v>
      </c>
      <c r="C204" s="62" t="s">
        <v>84</v>
      </c>
      <c r="D204" s="7" t="s">
        <v>3</v>
      </c>
      <c r="E204" s="8">
        <f>SUM(E205:E209)</f>
        <v>60000</v>
      </c>
      <c r="F204" s="8">
        <f>SUM(F205:F209)</f>
        <v>13500</v>
      </c>
      <c r="G204" s="8">
        <f>SUM(G205:G209)</f>
        <v>30000</v>
      </c>
      <c r="H204" s="8">
        <f>SUM(H205:H209)</f>
        <v>1500</v>
      </c>
      <c r="I204" s="8">
        <f>SUM(I205:I209)</f>
        <v>15000</v>
      </c>
      <c r="J204" s="65" t="s">
        <v>142</v>
      </c>
      <c r="K204" s="62" t="s">
        <v>178</v>
      </c>
      <c r="L204" s="62" t="s">
        <v>245</v>
      </c>
      <c r="M204" s="65" t="s">
        <v>248</v>
      </c>
      <c r="AB204" s="144" t="s">
        <v>288</v>
      </c>
    </row>
    <row r="205" spans="1:28" ht="14.25" customHeight="1" x14ac:dyDescent="0.2">
      <c r="A205" s="86"/>
      <c r="B205" s="71"/>
      <c r="C205" s="76"/>
      <c r="D205" s="7">
        <v>2021</v>
      </c>
      <c r="E205" s="8">
        <f t="shared" si="8"/>
        <v>0</v>
      </c>
      <c r="F205" s="8">
        <v>0</v>
      </c>
      <c r="G205" s="8">
        <v>0</v>
      </c>
      <c r="H205" s="8">
        <v>0</v>
      </c>
      <c r="I205" s="8">
        <v>0</v>
      </c>
      <c r="J205" s="66"/>
      <c r="K205" s="63"/>
      <c r="L205" s="63"/>
      <c r="M205" s="76"/>
      <c r="AB205" s="143"/>
    </row>
    <row r="206" spans="1:28" ht="14.25" customHeight="1" x14ac:dyDescent="0.2">
      <c r="A206" s="86"/>
      <c r="B206" s="71"/>
      <c r="C206" s="76"/>
      <c r="D206" s="7">
        <v>2022</v>
      </c>
      <c r="E206" s="8">
        <f t="shared" si="8"/>
        <v>0</v>
      </c>
      <c r="F206" s="8">
        <v>0</v>
      </c>
      <c r="G206" s="8">
        <v>0</v>
      </c>
      <c r="H206" s="8">
        <v>0</v>
      </c>
      <c r="I206" s="8">
        <v>0</v>
      </c>
      <c r="J206" s="66"/>
      <c r="K206" s="63"/>
      <c r="L206" s="63"/>
      <c r="M206" s="76"/>
      <c r="AB206" s="143"/>
    </row>
    <row r="207" spans="1:28" ht="14.25" customHeight="1" x14ac:dyDescent="0.2">
      <c r="A207" s="86"/>
      <c r="B207" s="71"/>
      <c r="C207" s="76"/>
      <c r="D207" s="7">
        <v>2023</v>
      </c>
      <c r="E207" s="8">
        <f t="shared" si="8"/>
        <v>0</v>
      </c>
      <c r="F207" s="8">
        <v>0</v>
      </c>
      <c r="G207" s="8">
        <v>0</v>
      </c>
      <c r="H207" s="8">
        <v>0</v>
      </c>
      <c r="I207" s="8">
        <v>0</v>
      </c>
      <c r="J207" s="66"/>
      <c r="K207" s="63"/>
      <c r="L207" s="63"/>
      <c r="M207" s="76"/>
      <c r="AB207" s="143"/>
    </row>
    <row r="208" spans="1:28" ht="14.25" customHeight="1" x14ac:dyDescent="0.2">
      <c r="A208" s="86"/>
      <c r="B208" s="71"/>
      <c r="C208" s="76"/>
      <c r="D208" s="7">
        <v>2024</v>
      </c>
      <c r="E208" s="8">
        <f t="shared" si="8"/>
        <v>6000</v>
      </c>
      <c r="F208" s="8">
        <v>0</v>
      </c>
      <c r="G208" s="8">
        <v>0</v>
      </c>
      <c r="H208" s="8">
        <v>0</v>
      </c>
      <c r="I208" s="8">
        <v>6000</v>
      </c>
      <c r="J208" s="66"/>
      <c r="K208" s="63"/>
      <c r="L208" s="63"/>
      <c r="M208" s="76"/>
      <c r="AB208" s="143"/>
    </row>
    <row r="209" spans="1:28" ht="60" customHeight="1" x14ac:dyDescent="0.2">
      <c r="A209" s="87"/>
      <c r="B209" s="72"/>
      <c r="C209" s="77"/>
      <c r="D209" s="7">
        <v>2025</v>
      </c>
      <c r="E209" s="8">
        <f t="shared" si="8"/>
        <v>54000</v>
      </c>
      <c r="F209" s="8">
        <v>13500</v>
      </c>
      <c r="G209" s="8">
        <v>30000</v>
      </c>
      <c r="H209" s="8">
        <v>1500</v>
      </c>
      <c r="I209" s="8">
        <v>9000</v>
      </c>
      <c r="J209" s="67"/>
      <c r="K209" s="64"/>
      <c r="L209" s="64"/>
      <c r="M209" s="77"/>
      <c r="AB209" s="143"/>
    </row>
    <row r="210" spans="1:28" ht="14.25" customHeight="1" x14ac:dyDescent="0.2">
      <c r="A210" s="92" t="s">
        <v>229</v>
      </c>
      <c r="B210" s="88" t="s">
        <v>86</v>
      </c>
      <c r="C210" s="62">
        <v>2021</v>
      </c>
      <c r="D210" s="7" t="s">
        <v>3</v>
      </c>
      <c r="E210" s="8">
        <f>SUM(E211:E215)</f>
        <v>34591.619999999995</v>
      </c>
      <c r="F210" s="8">
        <f>SUM(F211:F215)</f>
        <v>10031.52</v>
      </c>
      <c r="G210" s="8">
        <f>SUM(G211:G215)</f>
        <v>24560.1</v>
      </c>
      <c r="H210" s="8">
        <f>SUM(H211:H215)</f>
        <v>0</v>
      </c>
      <c r="I210" s="8">
        <f>SUM(I211:I215)</f>
        <v>0</v>
      </c>
      <c r="J210" s="65" t="s">
        <v>143</v>
      </c>
      <c r="K210" s="62" t="s">
        <v>138</v>
      </c>
      <c r="L210" s="62" t="s">
        <v>138</v>
      </c>
      <c r="M210" s="65" t="s">
        <v>190</v>
      </c>
      <c r="AB210" s="144" t="s">
        <v>313</v>
      </c>
    </row>
    <row r="211" spans="1:28" ht="14.25" customHeight="1" x14ac:dyDescent="0.2">
      <c r="A211" s="86"/>
      <c r="B211" s="71"/>
      <c r="C211" s="76"/>
      <c r="D211" s="7">
        <v>2021</v>
      </c>
      <c r="E211" s="8">
        <f>F211+G211+H211+I211</f>
        <v>34591.619999999995</v>
      </c>
      <c r="F211" s="8">
        <v>10031.52</v>
      </c>
      <c r="G211" s="8">
        <v>24560.1</v>
      </c>
      <c r="H211" s="8">
        <v>0</v>
      </c>
      <c r="I211" s="8">
        <v>0</v>
      </c>
      <c r="J211" s="66"/>
      <c r="K211" s="63"/>
      <c r="L211" s="63"/>
      <c r="M211" s="76"/>
      <c r="AB211" s="143"/>
    </row>
    <row r="212" spans="1:28" ht="14.25" customHeight="1" x14ac:dyDescent="0.2">
      <c r="A212" s="86"/>
      <c r="B212" s="71"/>
      <c r="C212" s="76"/>
      <c r="D212" s="7">
        <v>2022</v>
      </c>
      <c r="E212" s="8">
        <f>F212+G212+H212+I212</f>
        <v>0</v>
      </c>
      <c r="F212" s="8">
        <v>0</v>
      </c>
      <c r="G212" s="8">
        <v>0</v>
      </c>
      <c r="H212" s="8">
        <v>0</v>
      </c>
      <c r="I212" s="8">
        <v>0</v>
      </c>
      <c r="J212" s="66"/>
      <c r="K212" s="63"/>
      <c r="L212" s="63"/>
      <c r="M212" s="76"/>
      <c r="AB212" s="143"/>
    </row>
    <row r="213" spans="1:28" ht="14.25" customHeight="1" x14ac:dyDescent="0.2">
      <c r="A213" s="86"/>
      <c r="B213" s="71"/>
      <c r="C213" s="76"/>
      <c r="D213" s="7">
        <v>2023</v>
      </c>
      <c r="E213" s="8">
        <f>F213+G213+H213+I213</f>
        <v>0</v>
      </c>
      <c r="F213" s="8">
        <v>0</v>
      </c>
      <c r="G213" s="8">
        <v>0</v>
      </c>
      <c r="H213" s="8">
        <v>0</v>
      </c>
      <c r="I213" s="8">
        <v>0</v>
      </c>
      <c r="J213" s="66"/>
      <c r="K213" s="63"/>
      <c r="L213" s="63"/>
      <c r="M213" s="76"/>
      <c r="AB213" s="143"/>
    </row>
    <row r="214" spans="1:28" ht="14.25" customHeight="1" x14ac:dyDescent="0.2">
      <c r="A214" s="86"/>
      <c r="B214" s="71"/>
      <c r="C214" s="76"/>
      <c r="D214" s="7">
        <v>2024</v>
      </c>
      <c r="E214" s="8">
        <f>F214+G214+H214+I214</f>
        <v>0</v>
      </c>
      <c r="F214" s="8">
        <v>0</v>
      </c>
      <c r="G214" s="8">
        <v>0</v>
      </c>
      <c r="H214" s="8">
        <v>0</v>
      </c>
      <c r="I214" s="8">
        <v>0</v>
      </c>
      <c r="J214" s="66"/>
      <c r="K214" s="63"/>
      <c r="L214" s="63"/>
      <c r="M214" s="76"/>
      <c r="AB214" s="143"/>
    </row>
    <row r="215" spans="1:28" ht="100.5" customHeight="1" x14ac:dyDescent="0.2">
      <c r="A215" s="87"/>
      <c r="B215" s="72"/>
      <c r="C215" s="77"/>
      <c r="D215" s="7">
        <v>2025</v>
      </c>
      <c r="E215" s="8">
        <f>F215+G215+H215+I215</f>
        <v>0</v>
      </c>
      <c r="F215" s="8">
        <v>0</v>
      </c>
      <c r="G215" s="8">
        <v>0</v>
      </c>
      <c r="H215" s="8">
        <v>0</v>
      </c>
      <c r="I215" s="8">
        <v>0</v>
      </c>
      <c r="J215" s="67"/>
      <c r="K215" s="64"/>
      <c r="L215" s="64"/>
      <c r="M215" s="77"/>
      <c r="AB215" s="143"/>
    </row>
    <row r="216" spans="1:28" ht="14.25" customHeight="1" x14ac:dyDescent="0.2">
      <c r="A216" s="5" t="s">
        <v>87</v>
      </c>
      <c r="B216" s="73" t="s">
        <v>88</v>
      </c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5"/>
      <c r="AB216" s="49"/>
    </row>
    <row r="217" spans="1:28" ht="14.25" customHeight="1" x14ac:dyDescent="0.2">
      <c r="A217" s="85" t="s">
        <v>89</v>
      </c>
      <c r="B217" s="52" t="s">
        <v>90</v>
      </c>
      <c r="C217" s="62" t="s">
        <v>69</v>
      </c>
      <c r="D217" s="7" t="s">
        <v>3</v>
      </c>
      <c r="E217" s="8">
        <f>SUM(E218:E222)</f>
        <v>15000</v>
      </c>
      <c r="F217" s="8">
        <f>SUM(F218:F222)</f>
        <v>0</v>
      </c>
      <c r="G217" s="8">
        <f>SUM(G218:G222)</f>
        <v>0</v>
      </c>
      <c r="H217" s="8">
        <f>SUM(H218:H222)</f>
        <v>0</v>
      </c>
      <c r="I217" s="8">
        <f>SUM(I218:I222)</f>
        <v>15000</v>
      </c>
      <c r="J217" s="65" t="s">
        <v>91</v>
      </c>
      <c r="K217" s="62" t="s">
        <v>171</v>
      </c>
      <c r="L217" s="62" t="s">
        <v>138</v>
      </c>
      <c r="M217" s="65" t="s">
        <v>151</v>
      </c>
      <c r="AB217" s="148" t="s">
        <v>290</v>
      </c>
    </row>
    <row r="218" spans="1:28" ht="14.25" customHeight="1" x14ac:dyDescent="0.2">
      <c r="A218" s="86"/>
      <c r="B218" s="71"/>
      <c r="C218" s="76"/>
      <c r="D218" s="7">
        <v>2021</v>
      </c>
      <c r="E218" s="8">
        <f t="shared" ref="E218:E234" si="9">SUM(F218:I218)</f>
        <v>7500</v>
      </c>
      <c r="F218" s="8">
        <v>0</v>
      </c>
      <c r="G218" s="8">
        <v>0</v>
      </c>
      <c r="H218" s="8">
        <v>0</v>
      </c>
      <c r="I218" s="8">
        <v>7500</v>
      </c>
      <c r="J218" s="66"/>
      <c r="K218" s="63"/>
      <c r="L218" s="63"/>
      <c r="M218" s="76"/>
      <c r="AB218" s="147"/>
    </row>
    <row r="219" spans="1:28" ht="14.25" customHeight="1" x14ac:dyDescent="0.2">
      <c r="A219" s="86"/>
      <c r="B219" s="71"/>
      <c r="C219" s="76"/>
      <c r="D219" s="7">
        <v>2022</v>
      </c>
      <c r="E219" s="8">
        <f t="shared" si="9"/>
        <v>7500</v>
      </c>
      <c r="F219" s="8">
        <v>0</v>
      </c>
      <c r="G219" s="8">
        <v>0</v>
      </c>
      <c r="H219" s="8">
        <v>0</v>
      </c>
      <c r="I219" s="8">
        <v>7500</v>
      </c>
      <c r="J219" s="66"/>
      <c r="K219" s="63"/>
      <c r="L219" s="63"/>
      <c r="M219" s="76"/>
      <c r="AB219" s="147"/>
    </row>
    <row r="220" spans="1:28" ht="14.25" customHeight="1" x14ac:dyDescent="0.2">
      <c r="A220" s="86"/>
      <c r="B220" s="71"/>
      <c r="C220" s="76"/>
      <c r="D220" s="7">
        <v>2023</v>
      </c>
      <c r="E220" s="8">
        <f t="shared" si="9"/>
        <v>0</v>
      </c>
      <c r="F220" s="8">
        <v>0</v>
      </c>
      <c r="G220" s="8">
        <v>0</v>
      </c>
      <c r="H220" s="8">
        <v>0</v>
      </c>
      <c r="I220" s="8">
        <v>0</v>
      </c>
      <c r="J220" s="66"/>
      <c r="K220" s="63"/>
      <c r="L220" s="63"/>
      <c r="M220" s="76"/>
      <c r="AB220" s="147"/>
    </row>
    <row r="221" spans="1:28" ht="14.25" customHeight="1" x14ac:dyDescent="0.2">
      <c r="A221" s="86"/>
      <c r="B221" s="71"/>
      <c r="C221" s="76"/>
      <c r="D221" s="7">
        <v>2024</v>
      </c>
      <c r="E221" s="8">
        <f t="shared" si="9"/>
        <v>0</v>
      </c>
      <c r="F221" s="8">
        <v>0</v>
      </c>
      <c r="G221" s="8">
        <v>0</v>
      </c>
      <c r="H221" s="8">
        <v>0</v>
      </c>
      <c r="I221" s="8">
        <v>0</v>
      </c>
      <c r="J221" s="66"/>
      <c r="K221" s="63"/>
      <c r="L221" s="63"/>
      <c r="M221" s="76"/>
      <c r="AB221" s="147"/>
    </row>
    <row r="222" spans="1:28" ht="57" customHeight="1" x14ac:dyDescent="0.2">
      <c r="A222" s="87"/>
      <c r="B222" s="72"/>
      <c r="C222" s="77"/>
      <c r="D222" s="7">
        <v>2025</v>
      </c>
      <c r="E222" s="8">
        <f t="shared" si="9"/>
        <v>0</v>
      </c>
      <c r="F222" s="8">
        <v>0</v>
      </c>
      <c r="G222" s="8">
        <v>0</v>
      </c>
      <c r="H222" s="8">
        <v>0</v>
      </c>
      <c r="I222" s="8">
        <v>0</v>
      </c>
      <c r="J222" s="67"/>
      <c r="K222" s="64"/>
      <c r="L222" s="64"/>
      <c r="M222" s="77"/>
      <c r="AB222" s="147"/>
    </row>
    <row r="223" spans="1:28" ht="14.25" customHeight="1" x14ac:dyDescent="0.2">
      <c r="A223" s="85" t="s">
        <v>92</v>
      </c>
      <c r="B223" s="52" t="s">
        <v>93</v>
      </c>
      <c r="C223" s="62" t="s">
        <v>94</v>
      </c>
      <c r="D223" s="7" t="s">
        <v>3</v>
      </c>
      <c r="E223" s="8">
        <f>SUM(E224:E228)</f>
        <v>15000</v>
      </c>
      <c r="F223" s="8">
        <f>SUM(F224:F228)</f>
        <v>0</v>
      </c>
      <c r="G223" s="8">
        <f>SUM(G224:G228)</f>
        <v>0</v>
      </c>
      <c r="H223" s="8">
        <f>SUM(H224:H228)</f>
        <v>0</v>
      </c>
      <c r="I223" s="8">
        <f>SUM(I224:I228)</f>
        <v>15000</v>
      </c>
      <c r="J223" s="65" t="s">
        <v>144</v>
      </c>
      <c r="K223" s="62" t="s">
        <v>171</v>
      </c>
      <c r="L223" s="62" t="s">
        <v>138</v>
      </c>
      <c r="M223" s="65" t="s">
        <v>151</v>
      </c>
      <c r="AB223" s="149" t="s">
        <v>291</v>
      </c>
    </row>
    <row r="224" spans="1:28" ht="14.25" customHeight="1" x14ac:dyDescent="0.2">
      <c r="A224" s="86"/>
      <c r="B224" s="71"/>
      <c r="C224" s="76"/>
      <c r="D224" s="7">
        <v>2021</v>
      </c>
      <c r="E224" s="8">
        <f t="shared" si="9"/>
        <v>0</v>
      </c>
      <c r="F224" s="8">
        <v>0</v>
      </c>
      <c r="G224" s="8">
        <v>0</v>
      </c>
      <c r="H224" s="8">
        <v>0</v>
      </c>
      <c r="I224" s="8">
        <v>0</v>
      </c>
      <c r="J224" s="66"/>
      <c r="K224" s="63"/>
      <c r="L224" s="63"/>
      <c r="M224" s="76"/>
      <c r="AB224" s="150"/>
    </row>
    <row r="225" spans="1:28" ht="14.25" customHeight="1" x14ac:dyDescent="0.2">
      <c r="A225" s="86"/>
      <c r="B225" s="71"/>
      <c r="C225" s="76"/>
      <c r="D225" s="7">
        <v>2022</v>
      </c>
      <c r="E225" s="8">
        <f t="shared" si="9"/>
        <v>0</v>
      </c>
      <c r="F225" s="8">
        <v>0</v>
      </c>
      <c r="G225" s="8">
        <v>0</v>
      </c>
      <c r="H225" s="8">
        <v>0</v>
      </c>
      <c r="I225" s="8">
        <v>0</v>
      </c>
      <c r="J225" s="66"/>
      <c r="K225" s="63"/>
      <c r="L225" s="63"/>
      <c r="M225" s="76"/>
      <c r="AB225" s="150"/>
    </row>
    <row r="226" spans="1:28" ht="14.25" customHeight="1" x14ac:dyDescent="0.2">
      <c r="A226" s="86"/>
      <c r="B226" s="71"/>
      <c r="C226" s="76"/>
      <c r="D226" s="7">
        <v>2023</v>
      </c>
      <c r="E226" s="8">
        <f t="shared" si="9"/>
        <v>7500</v>
      </c>
      <c r="F226" s="8">
        <v>0</v>
      </c>
      <c r="G226" s="8">
        <v>0</v>
      </c>
      <c r="H226" s="8">
        <v>0</v>
      </c>
      <c r="I226" s="8">
        <v>7500</v>
      </c>
      <c r="J226" s="66"/>
      <c r="K226" s="63"/>
      <c r="L226" s="63"/>
      <c r="M226" s="76"/>
      <c r="AB226" s="150"/>
    </row>
    <row r="227" spans="1:28" ht="14.25" customHeight="1" x14ac:dyDescent="0.2">
      <c r="A227" s="86"/>
      <c r="B227" s="71"/>
      <c r="C227" s="76"/>
      <c r="D227" s="7">
        <v>2024</v>
      </c>
      <c r="E227" s="8">
        <f t="shared" si="9"/>
        <v>7500</v>
      </c>
      <c r="F227" s="8">
        <v>0</v>
      </c>
      <c r="G227" s="8">
        <v>0</v>
      </c>
      <c r="H227" s="8">
        <v>0</v>
      </c>
      <c r="I227" s="8">
        <v>7500</v>
      </c>
      <c r="J227" s="66"/>
      <c r="K227" s="63"/>
      <c r="L227" s="63"/>
      <c r="M227" s="76"/>
      <c r="AB227" s="150"/>
    </row>
    <row r="228" spans="1:28" ht="63.75" customHeight="1" x14ac:dyDescent="0.2">
      <c r="A228" s="87"/>
      <c r="B228" s="72"/>
      <c r="C228" s="77"/>
      <c r="D228" s="7">
        <v>2025</v>
      </c>
      <c r="E228" s="8">
        <f t="shared" si="9"/>
        <v>0</v>
      </c>
      <c r="F228" s="8">
        <v>0</v>
      </c>
      <c r="G228" s="8">
        <v>0</v>
      </c>
      <c r="H228" s="8">
        <v>0</v>
      </c>
      <c r="I228" s="8">
        <v>0</v>
      </c>
      <c r="J228" s="67"/>
      <c r="K228" s="64"/>
      <c r="L228" s="64"/>
      <c r="M228" s="77"/>
      <c r="AB228" s="150"/>
    </row>
    <row r="229" spans="1:28" ht="14.25" customHeight="1" x14ac:dyDescent="0.2">
      <c r="A229" s="85" t="s">
        <v>95</v>
      </c>
      <c r="B229" s="52" t="s">
        <v>96</v>
      </c>
      <c r="C229" s="62" t="s">
        <v>97</v>
      </c>
      <c r="D229" s="7" t="s">
        <v>3</v>
      </c>
      <c r="E229" s="8">
        <f>SUM(E230:E234)</f>
        <v>160000</v>
      </c>
      <c r="F229" s="8">
        <f>SUM(F230:F234)</f>
        <v>0</v>
      </c>
      <c r="G229" s="8">
        <f>SUM(G230:G234)</f>
        <v>0</v>
      </c>
      <c r="H229" s="8">
        <f>SUM(H230:H234)</f>
        <v>0</v>
      </c>
      <c r="I229" s="8">
        <f>SUM(I230:I234)</f>
        <v>160000</v>
      </c>
      <c r="J229" s="65" t="s">
        <v>98</v>
      </c>
      <c r="K229" s="62" t="s">
        <v>171</v>
      </c>
      <c r="L229" s="62" t="s">
        <v>138</v>
      </c>
      <c r="M229" s="65" t="s">
        <v>152</v>
      </c>
      <c r="AB229" s="144" t="s">
        <v>307</v>
      </c>
    </row>
    <row r="230" spans="1:28" ht="14.25" customHeight="1" x14ac:dyDescent="0.2">
      <c r="A230" s="86"/>
      <c r="B230" s="71"/>
      <c r="C230" s="76"/>
      <c r="D230" s="7">
        <v>2021</v>
      </c>
      <c r="E230" s="8">
        <f t="shared" si="9"/>
        <v>40000</v>
      </c>
      <c r="F230" s="8">
        <v>0</v>
      </c>
      <c r="G230" s="8">
        <v>0</v>
      </c>
      <c r="H230" s="8">
        <v>0</v>
      </c>
      <c r="I230" s="8">
        <v>40000</v>
      </c>
      <c r="J230" s="66"/>
      <c r="K230" s="63"/>
      <c r="L230" s="63"/>
      <c r="M230" s="76"/>
      <c r="AB230" s="145"/>
    </row>
    <row r="231" spans="1:28" ht="14.25" customHeight="1" x14ac:dyDescent="0.2">
      <c r="A231" s="86"/>
      <c r="B231" s="71"/>
      <c r="C231" s="76"/>
      <c r="D231" s="7">
        <v>2022</v>
      </c>
      <c r="E231" s="8">
        <f t="shared" si="9"/>
        <v>40000</v>
      </c>
      <c r="F231" s="8">
        <v>0</v>
      </c>
      <c r="G231" s="8">
        <v>0</v>
      </c>
      <c r="H231" s="8">
        <v>0</v>
      </c>
      <c r="I231" s="8">
        <v>40000</v>
      </c>
      <c r="J231" s="66"/>
      <c r="K231" s="63"/>
      <c r="L231" s="63"/>
      <c r="M231" s="76"/>
      <c r="AB231" s="145"/>
    </row>
    <row r="232" spans="1:28" ht="14.25" customHeight="1" x14ac:dyDescent="0.2">
      <c r="A232" s="86"/>
      <c r="B232" s="71"/>
      <c r="C232" s="76"/>
      <c r="D232" s="7">
        <v>2023</v>
      </c>
      <c r="E232" s="8">
        <f t="shared" si="9"/>
        <v>40000</v>
      </c>
      <c r="F232" s="8">
        <v>0</v>
      </c>
      <c r="G232" s="8">
        <v>0</v>
      </c>
      <c r="H232" s="8">
        <v>0</v>
      </c>
      <c r="I232" s="8">
        <v>40000</v>
      </c>
      <c r="J232" s="66"/>
      <c r="K232" s="63"/>
      <c r="L232" s="63"/>
      <c r="M232" s="76"/>
      <c r="AB232" s="145"/>
    </row>
    <row r="233" spans="1:28" ht="14.25" customHeight="1" x14ac:dyDescent="0.2">
      <c r="A233" s="86"/>
      <c r="B233" s="71"/>
      <c r="C233" s="76"/>
      <c r="D233" s="7">
        <v>2024</v>
      </c>
      <c r="E233" s="8">
        <f t="shared" si="9"/>
        <v>40000</v>
      </c>
      <c r="F233" s="8">
        <v>0</v>
      </c>
      <c r="G233" s="8">
        <v>0</v>
      </c>
      <c r="H233" s="8">
        <v>0</v>
      </c>
      <c r="I233" s="8">
        <v>40000</v>
      </c>
      <c r="J233" s="66"/>
      <c r="K233" s="63"/>
      <c r="L233" s="63"/>
      <c r="M233" s="76"/>
      <c r="AB233" s="145"/>
    </row>
    <row r="234" spans="1:28" ht="21.75" customHeight="1" x14ac:dyDescent="0.2">
      <c r="A234" s="87"/>
      <c r="B234" s="72"/>
      <c r="C234" s="77"/>
      <c r="D234" s="7">
        <v>2025</v>
      </c>
      <c r="E234" s="8">
        <f t="shared" si="9"/>
        <v>0</v>
      </c>
      <c r="F234" s="8">
        <v>0</v>
      </c>
      <c r="G234" s="8">
        <v>0</v>
      </c>
      <c r="H234" s="8">
        <v>0</v>
      </c>
      <c r="I234" s="8">
        <v>0</v>
      </c>
      <c r="J234" s="67"/>
      <c r="K234" s="64"/>
      <c r="L234" s="64"/>
      <c r="M234" s="77"/>
      <c r="AB234" s="145"/>
    </row>
    <row r="235" spans="1:28" ht="14.25" customHeight="1" x14ac:dyDescent="0.2">
      <c r="A235" s="85" t="s">
        <v>99</v>
      </c>
      <c r="B235" s="88" t="s">
        <v>100</v>
      </c>
      <c r="C235" s="62">
        <v>2021</v>
      </c>
      <c r="D235" s="7" t="s">
        <v>3</v>
      </c>
      <c r="E235" s="8">
        <f>SUM(E236:E240)</f>
        <v>52333</v>
      </c>
      <c r="F235" s="8">
        <f>SUM(F236:F240)</f>
        <v>15176.6</v>
      </c>
      <c r="G235" s="8">
        <f>SUM(G236:G240)</f>
        <v>37156.400000000001</v>
      </c>
      <c r="H235" s="8">
        <f>SUM(H236:H240)</f>
        <v>0</v>
      </c>
      <c r="I235" s="8">
        <f>SUM(I236:I240)</f>
        <v>0</v>
      </c>
      <c r="J235" s="65" t="s">
        <v>145</v>
      </c>
      <c r="K235" s="62" t="s">
        <v>138</v>
      </c>
      <c r="L235" s="62" t="s">
        <v>138</v>
      </c>
      <c r="M235" s="65" t="s">
        <v>190</v>
      </c>
      <c r="AB235" s="146"/>
    </row>
    <row r="236" spans="1:28" ht="14.25" customHeight="1" x14ac:dyDescent="0.2">
      <c r="A236" s="86"/>
      <c r="B236" s="71"/>
      <c r="C236" s="76"/>
      <c r="D236" s="7">
        <v>2021</v>
      </c>
      <c r="E236" s="8">
        <f>F236+G236+H236+I236</f>
        <v>52333</v>
      </c>
      <c r="F236" s="8">
        <v>15176.6</v>
      </c>
      <c r="G236" s="8">
        <v>37156.400000000001</v>
      </c>
      <c r="H236" s="8">
        <v>0</v>
      </c>
      <c r="I236" s="8">
        <v>0</v>
      </c>
      <c r="J236" s="66"/>
      <c r="K236" s="63"/>
      <c r="L236" s="63"/>
      <c r="M236" s="76"/>
      <c r="AB236" s="147"/>
    </row>
    <row r="237" spans="1:28" ht="14.25" customHeight="1" x14ac:dyDescent="0.2">
      <c r="A237" s="86"/>
      <c r="B237" s="71"/>
      <c r="C237" s="76"/>
      <c r="D237" s="7">
        <v>2022</v>
      </c>
      <c r="E237" s="8">
        <f>F237+G237+H237+I237</f>
        <v>0</v>
      </c>
      <c r="F237" s="8">
        <v>0</v>
      </c>
      <c r="G237" s="8">
        <v>0</v>
      </c>
      <c r="H237" s="8">
        <v>0</v>
      </c>
      <c r="I237" s="8">
        <v>0</v>
      </c>
      <c r="J237" s="66"/>
      <c r="K237" s="63"/>
      <c r="L237" s="63"/>
      <c r="M237" s="76"/>
      <c r="AB237" s="147"/>
    </row>
    <row r="238" spans="1:28" ht="14.25" customHeight="1" x14ac:dyDescent="0.2">
      <c r="A238" s="86"/>
      <c r="B238" s="71"/>
      <c r="C238" s="76"/>
      <c r="D238" s="7">
        <v>2023</v>
      </c>
      <c r="E238" s="8">
        <f>F238+G238+H238+I238</f>
        <v>0</v>
      </c>
      <c r="F238" s="8">
        <v>0</v>
      </c>
      <c r="G238" s="8">
        <v>0</v>
      </c>
      <c r="H238" s="8">
        <v>0</v>
      </c>
      <c r="I238" s="8">
        <v>0</v>
      </c>
      <c r="J238" s="66"/>
      <c r="K238" s="63"/>
      <c r="L238" s="63"/>
      <c r="M238" s="76"/>
      <c r="AB238" s="147"/>
    </row>
    <row r="239" spans="1:28" ht="14.25" customHeight="1" x14ac:dyDescent="0.2">
      <c r="A239" s="86"/>
      <c r="B239" s="71"/>
      <c r="C239" s="76"/>
      <c r="D239" s="7">
        <v>2024</v>
      </c>
      <c r="E239" s="8">
        <f>F239+G239+H239+I239</f>
        <v>0</v>
      </c>
      <c r="F239" s="8">
        <v>0</v>
      </c>
      <c r="G239" s="8">
        <v>0</v>
      </c>
      <c r="H239" s="8">
        <v>0</v>
      </c>
      <c r="I239" s="8">
        <v>0</v>
      </c>
      <c r="J239" s="66"/>
      <c r="K239" s="63"/>
      <c r="L239" s="63"/>
      <c r="M239" s="76"/>
      <c r="AB239" s="147"/>
    </row>
    <row r="240" spans="1:28" ht="48" customHeight="1" x14ac:dyDescent="0.2">
      <c r="A240" s="87"/>
      <c r="B240" s="72"/>
      <c r="C240" s="77"/>
      <c r="D240" s="7">
        <v>2025</v>
      </c>
      <c r="E240" s="8">
        <f>F240+G240+H240+I240</f>
        <v>0</v>
      </c>
      <c r="F240" s="8">
        <v>0</v>
      </c>
      <c r="G240" s="8">
        <v>0</v>
      </c>
      <c r="H240" s="8">
        <v>0</v>
      </c>
      <c r="I240" s="8">
        <v>0</v>
      </c>
      <c r="J240" s="67"/>
      <c r="K240" s="64"/>
      <c r="L240" s="64"/>
      <c r="M240" s="77"/>
      <c r="AB240" s="147"/>
    </row>
    <row r="241" spans="1:28" ht="14.25" customHeight="1" x14ac:dyDescent="0.2">
      <c r="A241" s="85" t="s">
        <v>101</v>
      </c>
      <c r="B241" s="88" t="s">
        <v>215</v>
      </c>
      <c r="C241" s="62">
        <v>2021</v>
      </c>
      <c r="D241" s="7" t="s">
        <v>3</v>
      </c>
      <c r="E241" s="8">
        <f>SUM(E242:E246)</f>
        <v>52170.880000000005</v>
      </c>
      <c r="F241" s="8">
        <f>SUM(F242:F246)</f>
        <v>15129.58</v>
      </c>
      <c r="G241" s="8">
        <f>SUM(G242:G246)</f>
        <v>37041.300000000003</v>
      </c>
      <c r="H241" s="8">
        <f>SUM(H242:H246)</f>
        <v>0</v>
      </c>
      <c r="I241" s="8">
        <f>SUM(I242:I246)</f>
        <v>0</v>
      </c>
      <c r="J241" s="65" t="s">
        <v>226</v>
      </c>
      <c r="K241" s="62" t="s">
        <v>138</v>
      </c>
      <c r="L241" s="62" t="s">
        <v>138</v>
      </c>
      <c r="M241" s="65" t="s">
        <v>216</v>
      </c>
      <c r="AB241" s="146"/>
    </row>
    <row r="242" spans="1:28" ht="14.25" customHeight="1" x14ac:dyDescent="0.2">
      <c r="A242" s="86"/>
      <c r="B242" s="71"/>
      <c r="C242" s="76"/>
      <c r="D242" s="7">
        <v>2021</v>
      </c>
      <c r="E242" s="8">
        <f>F242+G242+H242+I242</f>
        <v>52170.880000000005</v>
      </c>
      <c r="F242" s="8">
        <v>15129.58</v>
      </c>
      <c r="G242" s="8">
        <v>37041.300000000003</v>
      </c>
      <c r="H242" s="8">
        <v>0</v>
      </c>
      <c r="I242" s="8">
        <v>0</v>
      </c>
      <c r="J242" s="66"/>
      <c r="K242" s="63"/>
      <c r="L242" s="63"/>
      <c r="M242" s="76"/>
      <c r="AB242" s="147"/>
    </row>
    <row r="243" spans="1:28" ht="14.25" customHeight="1" x14ac:dyDescent="0.2">
      <c r="A243" s="86"/>
      <c r="B243" s="71"/>
      <c r="C243" s="76"/>
      <c r="D243" s="7">
        <v>2022</v>
      </c>
      <c r="E243" s="8">
        <f>F243+G243+H243+I243</f>
        <v>0</v>
      </c>
      <c r="F243" s="8">
        <v>0</v>
      </c>
      <c r="G243" s="8">
        <v>0</v>
      </c>
      <c r="H243" s="8">
        <v>0</v>
      </c>
      <c r="I243" s="8">
        <v>0</v>
      </c>
      <c r="J243" s="66"/>
      <c r="K243" s="63"/>
      <c r="L243" s="63"/>
      <c r="M243" s="76"/>
      <c r="AB243" s="147"/>
    </row>
    <row r="244" spans="1:28" ht="14.25" customHeight="1" x14ac:dyDescent="0.2">
      <c r="A244" s="86"/>
      <c r="B244" s="71"/>
      <c r="C244" s="76"/>
      <c r="D244" s="7">
        <v>2023</v>
      </c>
      <c r="E244" s="8">
        <f>F244+G244+H244+I244</f>
        <v>0</v>
      </c>
      <c r="F244" s="8">
        <v>0</v>
      </c>
      <c r="G244" s="8">
        <v>0</v>
      </c>
      <c r="H244" s="8">
        <v>0</v>
      </c>
      <c r="I244" s="8">
        <v>0</v>
      </c>
      <c r="J244" s="66"/>
      <c r="K244" s="63"/>
      <c r="L244" s="63"/>
      <c r="M244" s="76"/>
      <c r="AB244" s="147"/>
    </row>
    <row r="245" spans="1:28" ht="14.25" customHeight="1" x14ac:dyDescent="0.2">
      <c r="A245" s="86"/>
      <c r="B245" s="71"/>
      <c r="C245" s="76"/>
      <c r="D245" s="7">
        <v>2024</v>
      </c>
      <c r="E245" s="8">
        <f>F245+G245+H245+I245</f>
        <v>0</v>
      </c>
      <c r="F245" s="8">
        <v>0</v>
      </c>
      <c r="G245" s="8">
        <v>0</v>
      </c>
      <c r="H245" s="8">
        <v>0</v>
      </c>
      <c r="I245" s="8">
        <v>0</v>
      </c>
      <c r="J245" s="66"/>
      <c r="K245" s="63"/>
      <c r="L245" s="63"/>
      <c r="M245" s="76"/>
      <c r="AB245" s="147"/>
    </row>
    <row r="246" spans="1:28" ht="29.25" customHeight="1" x14ac:dyDescent="0.2">
      <c r="A246" s="87"/>
      <c r="B246" s="72"/>
      <c r="C246" s="77"/>
      <c r="D246" s="7">
        <v>2025</v>
      </c>
      <c r="E246" s="8">
        <f>F246+G246+H246+I246</f>
        <v>0</v>
      </c>
      <c r="F246" s="8">
        <v>0</v>
      </c>
      <c r="G246" s="8">
        <v>0</v>
      </c>
      <c r="H246" s="8">
        <v>0</v>
      </c>
      <c r="I246" s="8">
        <v>0</v>
      </c>
      <c r="J246" s="67"/>
      <c r="K246" s="64"/>
      <c r="L246" s="64"/>
      <c r="M246" s="77"/>
      <c r="AB246" s="147"/>
    </row>
    <row r="247" spans="1:28" ht="14.25" customHeight="1" x14ac:dyDescent="0.2">
      <c r="A247" s="89" t="s">
        <v>102</v>
      </c>
      <c r="B247" s="88" t="s">
        <v>103</v>
      </c>
      <c r="C247" s="62" t="s">
        <v>104</v>
      </c>
      <c r="D247" s="7" t="s">
        <v>3</v>
      </c>
      <c r="E247" s="8">
        <f>SUM(E248:E252)</f>
        <v>498000</v>
      </c>
      <c r="F247" s="8">
        <f>SUM(F248:F252)</f>
        <v>0</v>
      </c>
      <c r="G247" s="8">
        <f>SUM(G248:G252)</f>
        <v>233000</v>
      </c>
      <c r="H247" s="8">
        <f>SUM(H248:H252)</f>
        <v>3000</v>
      </c>
      <c r="I247" s="8">
        <f>SUM(I248:I252)</f>
        <v>262000</v>
      </c>
      <c r="J247" s="65" t="s">
        <v>105</v>
      </c>
      <c r="K247" s="62" t="s">
        <v>178</v>
      </c>
      <c r="L247" s="62" t="s">
        <v>223</v>
      </c>
      <c r="M247" s="52" t="s">
        <v>191</v>
      </c>
      <c r="AB247" s="148" t="s">
        <v>286</v>
      </c>
    </row>
    <row r="248" spans="1:28" ht="14.25" customHeight="1" x14ac:dyDescent="0.2">
      <c r="A248" s="90"/>
      <c r="B248" s="71"/>
      <c r="C248" s="76"/>
      <c r="D248" s="7">
        <v>2021</v>
      </c>
      <c r="E248" s="8">
        <f t="shared" ref="E248:E264" si="10">SUM(F248:I248)</f>
        <v>0</v>
      </c>
      <c r="F248" s="8">
        <v>0</v>
      </c>
      <c r="G248" s="8">
        <v>0</v>
      </c>
      <c r="H248" s="8">
        <v>0</v>
      </c>
      <c r="I248" s="8">
        <v>0</v>
      </c>
      <c r="J248" s="66"/>
      <c r="K248" s="63"/>
      <c r="L248" s="63"/>
      <c r="M248" s="71"/>
      <c r="AB248" s="147"/>
    </row>
    <row r="249" spans="1:28" ht="14.25" customHeight="1" x14ac:dyDescent="0.2">
      <c r="A249" s="90"/>
      <c r="B249" s="71"/>
      <c r="C249" s="76"/>
      <c r="D249" s="7">
        <v>2022</v>
      </c>
      <c r="E249" s="8">
        <f t="shared" si="10"/>
        <v>50000</v>
      </c>
      <c r="F249" s="8">
        <v>0</v>
      </c>
      <c r="G249" s="8">
        <v>15000</v>
      </c>
      <c r="H249" s="8">
        <v>3000</v>
      </c>
      <c r="I249" s="8">
        <v>32000</v>
      </c>
      <c r="J249" s="66"/>
      <c r="K249" s="63"/>
      <c r="L249" s="63"/>
      <c r="M249" s="71"/>
      <c r="AB249" s="147"/>
    </row>
    <row r="250" spans="1:28" ht="14.25" customHeight="1" x14ac:dyDescent="0.2">
      <c r="A250" s="90"/>
      <c r="B250" s="71"/>
      <c r="C250" s="76"/>
      <c r="D250" s="7">
        <v>2023</v>
      </c>
      <c r="E250" s="8">
        <f t="shared" si="10"/>
        <v>372000</v>
      </c>
      <c r="F250" s="8">
        <v>0</v>
      </c>
      <c r="G250" s="8">
        <v>180000</v>
      </c>
      <c r="H250" s="8">
        <v>0</v>
      </c>
      <c r="I250" s="8">
        <v>192000</v>
      </c>
      <c r="J250" s="66"/>
      <c r="K250" s="63"/>
      <c r="L250" s="63"/>
      <c r="M250" s="71"/>
      <c r="AB250" s="147"/>
    </row>
    <row r="251" spans="1:28" ht="14.25" customHeight="1" x14ac:dyDescent="0.2">
      <c r="A251" s="90"/>
      <c r="B251" s="71"/>
      <c r="C251" s="76"/>
      <c r="D251" s="7">
        <v>2024</v>
      </c>
      <c r="E251" s="8">
        <f t="shared" si="10"/>
        <v>38000</v>
      </c>
      <c r="F251" s="8">
        <v>0</v>
      </c>
      <c r="G251" s="8">
        <v>19000</v>
      </c>
      <c r="H251" s="8">
        <v>0</v>
      </c>
      <c r="I251" s="8">
        <v>19000</v>
      </c>
      <c r="J251" s="66"/>
      <c r="K251" s="63"/>
      <c r="L251" s="63"/>
      <c r="M251" s="71"/>
      <c r="AB251" s="147"/>
    </row>
    <row r="252" spans="1:28" ht="78.75" customHeight="1" x14ac:dyDescent="0.2">
      <c r="A252" s="91"/>
      <c r="B252" s="72"/>
      <c r="C252" s="77"/>
      <c r="D252" s="7">
        <v>2025</v>
      </c>
      <c r="E252" s="8">
        <f t="shared" si="10"/>
        <v>38000</v>
      </c>
      <c r="F252" s="8">
        <v>0</v>
      </c>
      <c r="G252" s="8">
        <v>19000</v>
      </c>
      <c r="H252" s="8">
        <v>0</v>
      </c>
      <c r="I252" s="8">
        <v>19000</v>
      </c>
      <c r="J252" s="67"/>
      <c r="K252" s="64"/>
      <c r="L252" s="64"/>
      <c r="M252" s="72"/>
      <c r="AB252" s="147"/>
    </row>
    <row r="253" spans="1:28" ht="14.25" customHeight="1" x14ac:dyDescent="0.2">
      <c r="A253" s="89" t="s">
        <v>106</v>
      </c>
      <c r="B253" s="88" t="s">
        <v>107</v>
      </c>
      <c r="C253" s="62" t="s">
        <v>104</v>
      </c>
      <c r="D253" s="7" t="s">
        <v>3</v>
      </c>
      <c r="E253" s="8">
        <f>SUM(E254:E258)</f>
        <v>300000</v>
      </c>
      <c r="F253" s="8">
        <f>SUM(F254:F258)</f>
        <v>0</v>
      </c>
      <c r="G253" s="8">
        <f>SUM(G254:G258)</f>
        <v>220000</v>
      </c>
      <c r="H253" s="8">
        <f>SUM(H254:H258)</f>
        <v>1500</v>
      </c>
      <c r="I253" s="8">
        <f>SUM(I254:I258)</f>
        <v>78500</v>
      </c>
      <c r="J253" s="65" t="s">
        <v>181</v>
      </c>
      <c r="K253" s="62" t="s">
        <v>178</v>
      </c>
      <c r="L253" s="62" t="s">
        <v>223</v>
      </c>
      <c r="M253" s="52" t="s">
        <v>192</v>
      </c>
      <c r="AB253" s="148" t="s">
        <v>286</v>
      </c>
    </row>
    <row r="254" spans="1:28" ht="14.25" customHeight="1" x14ac:dyDescent="0.2">
      <c r="A254" s="90"/>
      <c r="B254" s="71"/>
      <c r="C254" s="76"/>
      <c r="D254" s="7">
        <v>2021</v>
      </c>
      <c r="E254" s="8">
        <f t="shared" si="10"/>
        <v>0</v>
      </c>
      <c r="F254" s="8">
        <v>0</v>
      </c>
      <c r="G254" s="8">
        <v>0</v>
      </c>
      <c r="H254" s="8">
        <v>0</v>
      </c>
      <c r="I254" s="8">
        <v>0</v>
      </c>
      <c r="J254" s="66"/>
      <c r="K254" s="63"/>
      <c r="L254" s="63"/>
      <c r="M254" s="71"/>
      <c r="AB254" s="147"/>
    </row>
    <row r="255" spans="1:28" ht="14.25" customHeight="1" x14ac:dyDescent="0.2">
      <c r="A255" s="90"/>
      <c r="B255" s="71"/>
      <c r="C255" s="76"/>
      <c r="D255" s="7">
        <v>2022</v>
      </c>
      <c r="E255" s="8">
        <f t="shared" si="10"/>
        <v>11000</v>
      </c>
      <c r="F255" s="8">
        <v>0</v>
      </c>
      <c r="G255" s="8">
        <v>0</v>
      </c>
      <c r="H255" s="8">
        <v>1500</v>
      </c>
      <c r="I255" s="8">
        <v>9500</v>
      </c>
      <c r="J255" s="66"/>
      <c r="K255" s="63"/>
      <c r="L255" s="63"/>
      <c r="M255" s="71"/>
      <c r="AB255" s="147"/>
    </row>
    <row r="256" spans="1:28" ht="14.25" customHeight="1" x14ac:dyDescent="0.2">
      <c r="A256" s="90"/>
      <c r="B256" s="71"/>
      <c r="C256" s="76"/>
      <c r="D256" s="7">
        <v>2023</v>
      </c>
      <c r="E256" s="8">
        <f t="shared" si="10"/>
        <v>110000</v>
      </c>
      <c r="F256" s="8">
        <v>0</v>
      </c>
      <c r="G256" s="8">
        <v>75000</v>
      </c>
      <c r="H256" s="8">
        <v>0</v>
      </c>
      <c r="I256" s="8">
        <v>35000</v>
      </c>
      <c r="J256" s="66"/>
      <c r="K256" s="63"/>
      <c r="L256" s="63"/>
      <c r="M256" s="71"/>
      <c r="AB256" s="147"/>
    </row>
    <row r="257" spans="1:28" ht="14.25" customHeight="1" x14ac:dyDescent="0.2">
      <c r="A257" s="90"/>
      <c r="B257" s="71"/>
      <c r="C257" s="76"/>
      <c r="D257" s="7">
        <v>2024</v>
      </c>
      <c r="E257" s="8">
        <f t="shared" si="10"/>
        <v>105000</v>
      </c>
      <c r="F257" s="8">
        <v>0</v>
      </c>
      <c r="G257" s="8">
        <v>75000</v>
      </c>
      <c r="H257" s="8">
        <v>0</v>
      </c>
      <c r="I257" s="8">
        <v>30000</v>
      </c>
      <c r="J257" s="66"/>
      <c r="K257" s="63"/>
      <c r="L257" s="63"/>
      <c r="M257" s="71"/>
      <c r="AB257" s="147"/>
    </row>
    <row r="258" spans="1:28" ht="99" customHeight="1" x14ac:dyDescent="0.2">
      <c r="A258" s="91"/>
      <c r="B258" s="72"/>
      <c r="C258" s="77"/>
      <c r="D258" s="7">
        <v>2025</v>
      </c>
      <c r="E258" s="8">
        <f t="shared" si="10"/>
        <v>74000</v>
      </c>
      <c r="F258" s="8">
        <v>0</v>
      </c>
      <c r="G258" s="8">
        <v>70000</v>
      </c>
      <c r="H258" s="8">
        <v>0</v>
      </c>
      <c r="I258" s="8">
        <v>4000</v>
      </c>
      <c r="J258" s="67"/>
      <c r="K258" s="64"/>
      <c r="L258" s="64"/>
      <c r="M258" s="72"/>
      <c r="AB258" s="147"/>
    </row>
    <row r="259" spans="1:28" ht="14.25" customHeight="1" x14ac:dyDescent="0.2">
      <c r="A259" s="89" t="s">
        <v>108</v>
      </c>
      <c r="B259" s="88" t="s">
        <v>109</v>
      </c>
      <c r="C259" s="62" t="s">
        <v>104</v>
      </c>
      <c r="D259" s="7" t="s">
        <v>3</v>
      </c>
      <c r="E259" s="8">
        <f>SUM(E260:E264)</f>
        <v>347000</v>
      </c>
      <c r="F259" s="8">
        <f>SUM(F260:F264)</f>
        <v>0</v>
      </c>
      <c r="G259" s="8">
        <f>SUM(G260:G264)</f>
        <v>220000</v>
      </c>
      <c r="H259" s="8">
        <f>SUM(H260:H264)</f>
        <v>2000</v>
      </c>
      <c r="I259" s="8">
        <f>SUM(I260:I264)</f>
        <v>125000</v>
      </c>
      <c r="J259" s="65" t="s">
        <v>180</v>
      </c>
      <c r="K259" s="62" t="s">
        <v>178</v>
      </c>
      <c r="L259" s="62" t="s">
        <v>223</v>
      </c>
      <c r="M259" s="52" t="s">
        <v>193</v>
      </c>
      <c r="AB259" s="148" t="s">
        <v>286</v>
      </c>
    </row>
    <row r="260" spans="1:28" ht="14.25" customHeight="1" x14ac:dyDescent="0.2">
      <c r="A260" s="90"/>
      <c r="B260" s="71"/>
      <c r="C260" s="76"/>
      <c r="D260" s="7">
        <v>2021</v>
      </c>
      <c r="E260" s="8">
        <f t="shared" si="10"/>
        <v>0</v>
      </c>
      <c r="F260" s="8">
        <v>0</v>
      </c>
      <c r="G260" s="8">
        <v>0</v>
      </c>
      <c r="H260" s="8">
        <v>0</v>
      </c>
      <c r="I260" s="8">
        <v>0</v>
      </c>
      <c r="J260" s="66"/>
      <c r="K260" s="63"/>
      <c r="L260" s="63"/>
      <c r="M260" s="71"/>
      <c r="AB260" s="147"/>
    </row>
    <row r="261" spans="1:28" ht="14.25" customHeight="1" x14ac:dyDescent="0.2">
      <c r="A261" s="90"/>
      <c r="B261" s="71"/>
      <c r="C261" s="76"/>
      <c r="D261" s="7">
        <v>2022</v>
      </c>
      <c r="E261" s="8">
        <f>SUM(F261:I261)</f>
        <v>7000</v>
      </c>
      <c r="F261" s="8">
        <v>0</v>
      </c>
      <c r="G261" s="8">
        <v>0</v>
      </c>
      <c r="H261" s="8">
        <v>2000</v>
      </c>
      <c r="I261" s="8">
        <v>5000</v>
      </c>
      <c r="J261" s="66"/>
      <c r="K261" s="63"/>
      <c r="L261" s="63"/>
      <c r="M261" s="71"/>
      <c r="AB261" s="147"/>
    </row>
    <row r="262" spans="1:28" ht="14.25" customHeight="1" x14ac:dyDescent="0.2">
      <c r="A262" s="90"/>
      <c r="B262" s="71"/>
      <c r="C262" s="76"/>
      <c r="D262" s="7">
        <v>2023</v>
      </c>
      <c r="E262" s="8">
        <f t="shared" si="10"/>
        <v>110000</v>
      </c>
      <c r="F262" s="8">
        <v>0</v>
      </c>
      <c r="G262" s="8">
        <v>70000</v>
      </c>
      <c r="H262" s="8">
        <v>0</v>
      </c>
      <c r="I262" s="8">
        <v>40000</v>
      </c>
      <c r="J262" s="66"/>
      <c r="K262" s="63"/>
      <c r="L262" s="63"/>
      <c r="M262" s="71"/>
      <c r="AB262" s="147"/>
    </row>
    <row r="263" spans="1:28" ht="14.25" customHeight="1" x14ac:dyDescent="0.2">
      <c r="A263" s="90"/>
      <c r="B263" s="71"/>
      <c r="C263" s="76"/>
      <c r="D263" s="7">
        <v>2024</v>
      </c>
      <c r="E263" s="8">
        <f t="shared" si="10"/>
        <v>110000</v>
      </c>
      <c r="F263" s="8">
        <v>0</v>
      </c>
      <c r="G263" s="8">
        <v>70000</v>
      </c>
      <c r="H263" s="8">
        <v>0</v>
      </c>
      <c r="I263" s="8">
        <v>40000</v>
      </c>
      <c r="J263" s="66"/>
      <c r="K263" s="63"/>
      <c r="L263" s="63"/>
      <c r="M263" s="71"/>
      <c r="AB263" s="147"/>
    </row>
    <row r="264" spans="1:28" ht="87.75" customHeight="1" x14ac:dyDescent="0.2">
      <c r="A264" s="91"/>
      <c r="B264" s="72"/>
      <c r="C264" s="77"/>
      <c r="D264" s="7">
        <v>2025</v>
      </c>
      <c r="E264" s="8">
        <f t="shared" si="10"/>
        <v>120000</v>
      </c>
      <c r="F264" s="8">
        <v>0</v>
      </c>
      <c r="G264" s="8">
        <v>80000</v>
      </c>
      <c r="H264" s="8">
        <v>0</v>
      </c>
      <c r="I264" s="8">
        <v>40000</v>
      </c>
      <c r="J264" s="67"/>
      <c r="K264" s="64"/>
      <c r="L264" s="64"/>
      <c r="M264" s="72"/>
      <c r="AB264" s="147"/>
    </row>
    <row r="265" spans="1:28" ht="12.75" customHeight="1" x14ac:dyDescent="0.2">
      <c r="A265" s="5" t="s">
        <v>110</v>
      </c>
      <c r="B265" s="73" t="s">
        <v>111</v>
      </c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5"/>
      <c r="AB265" s="49"/>
    </row>
    <row r="266" spans="1:28" ht="14.25" customHeight="1" x14ac:dyDescent="0.2">
      <c r="A266" s="85" t="s">
        <v>112</v>
      </c>
      <c r="B266" s="52" t="s">
        <v>113</v>
      </c>
      <c r="C266" s="62">
        <v>2021</v>
      </c>
      <c r="D266" s="7" t="s">
        <v>3</v>
      </c>
      <c r="E266" s="8">
        <f>SUM(E267:E271)</f>
        <v>35000</v>
      </c>
      <c r="F266" s="8">
        <f>SUM(F267:F271)</f>
        <v>0</v>
      </c>
      <c r="G266" s="8">
        <f>SUM(G267:G271)</f>
        <v>0</v>
      </c>
      <c r="H266" s="8">
        <f>SUM(H267:H271)</f>
        <v>0</v>
      </c>
      <c r="I266" s="8">
        <f>SUM(I267:I271)</f>
        <v>35000</v>
      </c>
      <c r="J266" s="65" t="s">
        <v>146</v>
      </c>
      <c r="K266" s="62" t="s">
        <v>171</v>
      </c>
      <c r="L266" s="62" t="s">
        <v>224</v>
      </c>
      <c r="M266" s="65" t="s">
        <v>153</v>
      </c>
      <c r="AB266" s="144" t="s">
        <v>308</v>
      </c>
    </row>
    <row r="267" spans="1:28" ht="14.25" customHeight="1" x14ac:dyDescent="0.2">
      <c r="A267" s="86"/>
      <c r="B267" s="71"/>
      <c r="C267" s="76"/>
      <c r="D267" s="7">
        <v>2021</v>
      </c>
      <c r="E267" s="8">
        <f>SUM(F267:I267)</f>
        <v>35000</v>
      </c>
      <c r="F267" s="8">
        <v>0</v>
      </c>
      <c r="G267" s="8">
        <v>0</v>
      </c>
      <c r="H267" s="8">
        <v>0</v>
      </c>
      <c r="I267" s="8">
        <v>35000</v>
      </c>
      <c r="J267" s="66"/>
      <c r="K267" s="63"/>
      <c r="L267" s="63"/>
      <c r="M267" s="76"/>
      <c r="AB267" s="145"/>
    </row>
    <row r="268" spans="1:28" ht="14.25" customHeight="1" x14ac:dyDescent="0.2">
      <c r="A268" s="86"/>
      <c r="B268" s="71"/>
      <c r="C268" s="76"/>
      <c r="D268" s="7">
        <v>2022</v>
      </c>
      <c r="E268" s="8">
        <f>SUM(F268:I268)</f>
        <v>0</v>
      </c>
      <c r="F268" s="8">
        <v>0</v>
      </c>
      <c r="G268" s="8">
        <v>0</v>
      </c>
      <c r="H268" s="8">
        <v>0</v>
      </c>
      <c r="I268" s="8">
        <v>0</v>
      </c>
      <c r="J268" s="66"/>
      <c r="K268" s="63"/>
      <c r="L268" s="63"/>
      <c r="M268" s="76"/>
      <c r="AB268" s="145"/>
    </row>
    <row r="269" spans="1:28" ht="14.25" customHeight="1" x14ac:dyDescent="0.2">
      <c r="A269" s="86"/>
      <c r="B269" s="71"/>
      <c r="C269" s="76"/>
      <c r="D269" s="7">
        <v>2023</v>
      </c>
      <c r="E269" s="8">
        <f>SUM(F269:I269)</f>
        <v>0</v>
      </c>
      <c r="F269" s="8">
        <v>0</v>
      </c>
      <c r="G269" s="8">
        <v>0</v>
      </c>
      <c r="H269" s="8">
        <v>0</v>
      </c>
      <c r="I269" s="8">
        <v>0</v>
      </c>
      <c r="J269" s="66"/>
      <c r="K269" s="63"/>
      <c r="L269" s="63"/>
      <c r="M269" s="76"/>
      <c r="AB269" s="145"/>
    </row>
    <row r="270" spans="1:28" ht="14.25" customHeight="1" x14ac:dyDescent="0.2">
      <c r="A270" s="86"/>
      <c r="B270" s="71"/>
      <c r="C270" s="76"/>
      <c r="D270" s="7">
        <v>2024</v>
      </c>
      <c r="E270" s="8">
        <f>SUM(F270:I270)</f>
        <v>0</v>
      </c>
      <c r="F270" s="8">
        <v>0</v>
      </c>
      <c r="G270" s="8">
        <v>0</v>
      </c>
      <c r="H270" s="8">
        <v>0</v>
      </c>
      <c r="I270" s="8">
        <v>0</v>
      </c>
      <c r="J270" s="66"/>
      <c r="K270" s="63"/>
      <c r="L270" s="63"/>
      <c r="M270" s="76"/>
      <c r="AB270" s="145"/>
    </row>
    <row r="271" spans="1:28" ht="14.25" customHeight="1" x14ac:dyDescent="0.2">
      <c r="A271" s="87"/>
      <c r="B271" s="72"/>
      <c r="C271" s="77"/>
      <c r="D271" s="7">
        <v>2025</v>
      </c>
      <c r="E271" s="8">
        <f>SUM(F271:I271)</f>
        <v>0</v>
      </c>
      <c r="F271" s="8">
        <v>0</v>
      </c>
      <c r="G271" s="8">
        <v>0</v>
      </c>
      <c r="H271" s="8">
        <v>0</v>
      </c>
      <c r="I271" s="8">
        <v>0</v>
      </c>
      <c r="J271" s="67"/>
      <c r="K271" s="64"/>
      <c r="L271" s="64"/>
      <c r="M271" s="77"/>
      <c r="AB271" s="145"/>
    </row>
    <row r="272" spans="1:28" ht="14.25" customHeight="1" x14ac:dyDescent="0.2">
      <c r="A272" s="85" t="s">
        <v>114</v>
      </c>
      <c r="B272" s="88" t="s">
        <v>115</v>
      </c>
      <c r="C272" s="62">
        <v>2021</v>
      </c>
      <c r="D272" s="7" t="s">
        <v>3</v>
      </c>
      <c r="E272" s="8">
        <f>SUM(E273:E277)</f>
        <v>10505.499999999998</v>
      </c>
      <c r="F272" s="8">
        <f>SUM(F273:F277)</f>
        <v>598.79999999999995</v>
      </c>
      <c r="G272" s="8">
        <f>SUM(G273:G277)</f>
        <v>9381.4</v>
      </c>
      <c r="H272" s="8">
        <f>SUM(H273:H277)</f>
        <v>525.29999999999995</v>
      </c>
      <c r="I272" s="8">
        <f>SUM(I273:I277)</f>
        <v>0</v>
      </c>
      <c r="J272" s="65" t="s">
        <v>182</v>
      </c>
      <c r="K272" s="62" t="s">
        <v>137</v>
      </c>
      <c r="L272" s="62" t="s">
        <v>137</v>
      </c>
      <c r="M272" s="82" t="s">
        <v>157</v>
      </c>
      <c r="N272" s="26"/>
      <c r="O272" s="27"/>
      <c r="P272" s="27"/>
      <c r="Q272" s="27"/>
      <c r="R272" s="27"/>
      <c r="S272" s="27"/>
      <c r="AB272" s="148" t="s">
        <v>314</v>
      </c>
    </row>
    <row r="273" spans="1:28" ht="14.25" customHeight="1" x14ac:dyDescent="0.2">
      <c r="A273" s="86"/>
      <c r="B273" s="71"/>
      <c r="C273" s="76"/>
      <c r="D273" s="7">
        <v>2021</v>
      </c>
      <c r="E273" s="8">
        <f>F273+G273+H273+I273</f>
        <v>10505.499999999998</v>
      </c>
      <c r="F273" s="8">
        <v>598.79999999999995</v>
      </c>
      <c r="G273" s="8">
        <v>9381.4</v>
      </c>
      <c r="H273" s="8">
        <v>525.29999999999995</v>
      </c>
      <c r="I273" s="8">
        <v>0</v>
      </c>
      <c r="J273" s="66"/>
      <c r="K273" s="63"/>
      <c r="L273" s="63"/>
      <c r="M273" s="79"/>
      <c r="N273" s="26"/>
      <c r="O273" s="27"/>
      <c r="P273" s="27"/>
      <c r="Q273" s="27"/>
      <c r="R273" s="27"/>
      <c r="S273" s="27"/>
      <c r="AB273" s="147"/>
    </row>
    <row r="274" spans="1:28" ht="14.25" customHeight="1" x14ac:dyDescent="0.2">
      <c r="A274" s="86"/>
      <c r="B274" s="71"/>
      <c r="C274" s="76"/>
      <c r="D274" s="7">
        <v>2022</v>
      </c>
      <c r="E274" s="8">
        <f>F274+G274+H274+I274</f>
        <v>0</v>
      </c>
      <c r="F274" s="8">
        <v>0</v>
      </c>
      <c r="G274" s="8">
        <v>0</v>
      </c>
      <c r="H274" s="8">
        <v>0</v>
      </c>
      <c r="I274" s="8">
        <v>0</v>
      </c>
      <c r="J274" s="66"/>
      <c r="K274" s="63"/>
      <c r="L274" s="63"/>
      <c r="M274" s="79"/>
      <c r="N274" s="26"/>
      <c r="O274" s="27"/>
      <c r="P274" s="27"/>
      <c r="Q274" s="27"/>
      <c r="R274" s="27"/>
      <c r="S274" s="27"/>
      <c r="AB274" s="147"/>
    </row>
    <row r="275" spans="1:28" ht="14.25" customHeight="1" x14ac:dyDescent="0.2">
      <c r="A275" s="86"/>
      <c r="B275" s="71"/>
      <c r="C275" s="76"/>
      <c r="D275" s="7">
        <v>2023</v>
      </c>
      <c r="E275" s="8">
        <f>F275+G275+H275+I275</f>
        <v>0</v>
      </c>
      <c r="F275" s="8">
        <v>0</v>
      </c>
      <c r="G275" s="8">
        <v>0</v>
      </c>
      <c r="H275" s="8">
        <v>0</v>
      </c>
      <c r="I275" s="8">
        <v>0</v>
      </c>
      <c r="J275" s="66"/>
      <c r="K275" s="63"/>
      <c r="L275" s="63"/>
      <c r="M275" s="79"/>
      <c r="N275" s="26"/>
      <c r="O275" s="27"/>
      <c r="P275" s="27"/>
      <c r="Q275" s="27"/>
      <c r="R275" s="27"/>
      <c r="S275" s="27"/>
      <c r="AB275" s="147"/>
    </row>
    <row r="276" spans="1:28" ht="14.25" customHeight="1" x14ac:dyDescent="0.2">
      <c r="A276" s="86"/>
      <c r="B276" s="71"/>
      <c r="C276" s="76"/>
      <c r="D276" s="7">
        <v>2024</v>
      </c>
      <c r="E276" s="8">
        <f>F276+G276+H276+I276</f>
        <v>0</v>
      </c>
      <c r="F276" s="8">
        <v>0</v>
      </c>
      <c r="G276" s="8">
        <v>0</v>
      </c>
      <c r="H276" s="8">
        <v>0</v>
      </c>
      <c r="I276" s="8">
        <v>0</v>
      </c>
      <c r="J276" s="66"/>
      <c r="K276" s="63"/>
      <c r="L276" s="63"/>
      <c r="M276" s="79"/>
      <c r="N276" s="26"/>
      <c r="O276" s="27"/>
      <c r="P276" s="27"/>
      <c r="Q276" s="27"/>
      <c r="R276" s="27"/>
      <c r="S276" s="27"/>
      <c r="AB276" s="147"/>
    </row>
    <row r="277" spans="1:28" ht="99" customHeight="1" x14ac:dyDescent="0.2">
      <c r="A277" s="87"/>
      <c r="B277" s="72"/>
      <c r="C277" s="77"/>
      <c r="D277" s="7">
        <v>2025</v>
      </c>
      <c r="E277" s="8">
        <f>F277+G277+H277+I277</f>
        <v>0</v>
      </c>
      <c r="F277" s="8">
        <v>0</v>
      </c>
      <c r="G277" s="8">
        <v>0</v>
      </c>
      <c r="H277" s="8">
        <v>0</v>
      </c>
      <c r="I277" s="8">
        <v>0</v>
      </c>
      <c r="J277" s="67"/>
      <c r="K277" s="64"/>
      <c r="L277" s="64"/>
      <c r="M277" s="80"/>
      <c r="N277" s="26"/>
      <c r="O277" s="27"/>
      <c r="P277" s="27"/>
      <c r="Q277" s="27"/>
      <c r="R277" s="27"/>
      <c r="S277" s="27"/>
      <c r="AB277" s="147"/>
    </row>
    <row r="278" spans="1:28" ht="14.25" customHeight="1" x14ac:dyDescent="0.2">
      <c r="A278" s="85" t="s">
        <v>116</v>
      </c>
      <c r="B278" s="88" t="s">
        <v>117</v>
      </c>
      <c r="C278" s="62" t="s">
        <v>75</v>
      </c>
      <c r="D278" s="7" t="s">
        <v>3</v>
      </c>
      <c r="E278" s="8">
        <f>SUM(E279:E283)</f>
        <v>50000</v>
      </c>
      <c r="F278" s="8">
        <f>SUM(F279:F283)</f>
        <v>30000</v>
      </c>
      <c r="G278" s="8">
        <f>SUM(G279:G283)</f>
        <v>0</v>
      </c>
      <c r="H278" s="8">
        <f>SUM(H279:H283)</f>
        <v>2000</v>
      </c>
      <c r="I278" s="8">
        <f>SUM(I279:I283)</f>
        <v>18000</v>
      </c>
      <c r="J278" s="65" t="s">
        <v>183</v>
      </c>
      <c r="K278" s="62" t="s">
        <v>178</v>
      </c>
      <c r="L278" s="62" t="s">
        <v>137</v>
      </c>
      <c r="M278" s="82" t="s">
        <v>154</v>
      </c>
      <c r="N278" s="25"/>
      <c r="O278" s="25"/>
      <c r="P278" s="25"/>
      <c r="Q278" s="25"/>
      <c r="R278" s="25"/>
      <c r="S278" s="25"/>
      <c r="AB278" s="148" t="s">
        <v>287</v>
      </c>
    </row>
    <row r="279" spans="1:28" ht="14.25" customHeight="1" x14ac:dyDescent="0.2">
      <c r="A279" s="86"/>
      <c r="B279" s="71"/>
      <c r="C279" s="76"/>
      <c r="D279" s="7">
        <v>2021</v>
      </c>
      <c r="E279" s="8">
        <f>SUM(F279:I279)</f>
        <v>0</v>
      </c>
      <c r="F279" s="8">
        <v>0</v>
      </c>
      <c r="G279" s="8">
        <v>0</v>
      </c>
      <c r="H279" s="8">
        <v>0</v>
      </c>
      <c r="I279" s="8">
        <v>0</v>
      </c>
      <c r="J279" s="66"/>
      <c r="K279" s="63"/>
      <c r="L279" s="63"/>
      <c r="M279" s="79"/>
      <c r="AB279" s="147"/>
    </row>
    <row r="280" spans="1:28" ht="14.25" customHeight="1" x14ac:dyDescent="0.2">
      <c r="A280" s="86"/>
      <c r="B280" s="71"/>
      <c r="C280" s="76"/>
      <c r="D280" s="7">
        <v>2022</v>
      </c>
      <c r="E280" s="8">
        <f>SUM(F280:I280)</f>
        <v>3000</v>
      </c>
      <c r="F280" s="8">
        <v>0</v>
      </c>
      <c r="G280" s="8">
        <v>0</v>
      </c>
      <c r="H280" s="8">
        <v>0</v>
      </c>
      <c r="I280" s="8">
        <v>3000</v>
      </c>
      <c r="J280" s="66"/>
      <c r="K280" s="63"/>
      <c r="L280" s="63"/>
      <c r="M280" s="79"/>
      <c r="AB280" s="147"/>
    </row>
    <row r="281" spans="1:28" ht="14.25" customHeight="1" x14ac:dyDescent="0.2">
      <c r="A281" s="86"/>
      <c r="B281" s="71"/>
      <c r="C281" s="76"/>
      <c r="D281" s="7">
        <v>2023</v>
      </c>
      <c r="E281" s="8">
        <f>SUM(F281:I281)</f>
        <v>31000</v>
      </c>
      <c r="F281" s="8">
        <v>15000</v>
      </c>
      <c r="G281" s="8">
        <v>0</v>
      </c>
      <c r="H281" s="8">
        <v>1000</v>
      </c>
      <c r="I281" s="8">
        <v>15000</v>
      </c>
      <c r="J281" s="66"/>
      <c r="K281" s="63"/>
      <c r="L281" s="63"/>
      <c r="M281" s="79"/>
      <c r="AB281" s="147"/>
    </row>
    <row r="282" spans="1:28" ht="14.25" customHeight="1" x14ac:dyDescent="0.2">
      <c r="A282" s="86"/>
      <c r="B282" s="71"/>
      <c r="C282" s="76"/>
      <c r="D282" s="7">
        <v>2024</v>
      </c>
      <c r="E282" s="8">
        <f>SUM(F282:I282)</f>
        <v>16000</v>
      </c>
      <c r="F282" s="8">
        <v>15000</v>
      </c>
      <c r="G282" s="8">
        <v>0</v>
      </c>
      <c r="H282" s="8">
        <v>1000</v>
      </c>
      <c r="I282" s="8">
        <v>0</v>
      </c>
      <c r="J282" s="66"/>
      <c r="K282" s="63"/>
      <c r="L282" s="63"/>
      <c r="M282" s="79"/>
      <c r="AB282" s="147"/>
    </row>
    <row r="283" spans="1:28" ht="53.25" customHeight="1" x14ac:dyDescent="0.2">
      <c r="A283" s="87"/>
      <c r="B283" s="72"/>
      <c r="C283" s="77"/>
      <c r="D283" s="7">
        <v>2025</v>
      </c>
      <c r="E283" s="8">
        <f>SUM(F283:I283)</f>
        <v>0</v>
      </c>
      <c r="F283" s="8">
        <v>0</v>
      </c>
      <c r="G283" s="8">
        <v>0</v>
      </c>
      <c r="H283" s="8">
        <v>0</v>
      </c>
      <c r="I283" s="8">
        <v>0</v>
      </c>
      <c r="J283" s="67"/>
      <c r="K283" s="64"/>
      <c r="L283" s="64"/>
      <c r="M283" s="80"/>
      <c r="AB283" s="147"/>
    </row>
    <row r="284" spans="1:28" ht="14.25" customHeight="1" x14ac:dyDescent="0.2">
      <c r="A284" s="85" t="s">
        <v>118</v>
      </c>
      <c r="B284" s="52" t="s">
        <v>119</v>
      </c>
      <c r="C284" s="62">
        <v>2021</v>
      </c>
      <c r="D284" s="7" t="s">
        <v>3</v>
      </c>
      <c r="E284" s="8">
        <f>SUM(E285:E289)</f>
        <v>101000</v>
      </c>
      <c r="F284" s="8">
        <f>SUM(F285:F289)</f>
        <v>43500</v>
      </c>
      <c r="G284" s="8">
        <f>SUM(G285:G289)</f>
        <v>45000</v>
      </c>
      <c r="H284" s="8">
        <f>SUM(H285:H289)</f>
        <v>1500</v>
      </c>
      <c r="I284" s="8">
        <f>SUM(I285:I289)</f>
        <v>11000</v>
      </c>
      <c r="J284" s="65" t="s">
        <v>184</v>
      </c>
      <c r="K284" s="62" t="s">
        <v>137</v>
      </c>
      <c r="L284" s="62" t="s">
        <v>137</v>
      </c>
      <c r="M284" s="65" t="s">
        <v>155</v>
      </c>
      <c r="AB284" s="148" t="s">
        <v>315</v>
      </c>
    </row>
    <row r="285" spans="1:28" ht="14.25" customHeight="1" x14ac:dyDescent="0.2">
      <c r="A285" s="86"/>
      <c r="B285" s="71"/>
      <c r="C285" s="76"/>
      <c r="D285" s="7">
        <v>2021</v>
      </c>
      <c r="E285" s="8">
        <f t="shared" ref="E285:E295" si="11">SUM(F285:I285)</f>
        <v>101000</v>
      </c>
      <c r="F285" s="8">
        <v>43500</v>
      </c>
      <c r="G285" s="8">
        <v>45000</v>
      </c>
      <c r="H285" s="8">
        <v>1500</v>
      </c>
      <c r="I285" s="8">
        <v>11000</v>
      </c>
      <c r="J285" s="66"/>
      <c r="K285" s="63"/>
      <c r="L285" s="63"/>
      <c r="M285" s="76"/>
      <c r="AB285" s="147"/>
    </row>
    <row r="286" spans="1:28" ht="14.25" customHeight="1" x14ac:dyDescent="0.2">
      <c r="A286" s="86"/>
      <c r="B286" s="71"/>
      <c r="C286" s="76"/>
      <c r="D286" s="7">
        <v>2022</v>
      </c>
      <c r="E286" s="8">
        <f t="shared" si="11"/>
        <v>0</v>
      </c>
      <c r="F286" s="8">
        <v>0</v>
      </c>
      <c r="G286" s="8">
        <v>0</v>
      </c>
      <c r="H286" s="8">
        <v>0</v>
      </c>
      <c r="I286" s="8">
        <v>0</v>
      </c>
      <c r="J286" s="66"/>
      <c r="K286" s="63"/>
      <c r="L286" s="63"/>
      <c r="M286" s="76"/>
      <c r="AB286" s="147"/>
    </row>
    <row r="287" spans="1:28" ht="14.25" customHeight="1" x14ac:dyDescent="0.2">
      <c r="A287" s="86"/>
      <c r="B287" s="71"/>
      <c r="C287" s="76"/>
      <c r="D287" s="7">
        <v>2023</v>
      </c>
      <c r="E287" s="8">
        <f t="shared" si="11"/>
        <v>0</v>
      </c>
      <c r="F287" s="8">
        <v>0</v>
      </c>
      <c r="G287" s="8">
        <v>0</v>
      </c>
      <c r="H287" s="8">
        <v>0</v>
      </c>
      <c r="I287" s="8">
        <v>0</v>
      </c>
      <c r="J287" s="66"/>
      <c r="K287" s="63"/>
      <c r="L287" s="63"/>
      <c r="M287" s="76"/>
      <c r="AB287" s="147"/>
    </row>
    <row r="288" spans="1:28" ht="14.25" customHeight="1" x14ac:dyDescent="0.2">
      <c r="A288" s="86"/>
      <c r="B288" s="71"/>
      <c r="C288" s="76"/>
      <c r="D288" s="7">
        <v>2024</v>
      </c>
      <c r="E288" s="8">
        <f t="shared" si="11"/>
        <v>0</v>
      </c>
      <c r="F288" s="8">
        <v>0</v>
      </c>
      <c r="G288" s="8">
        <v>0</v>
      </c>
      <c r="H288" s="8">
        <v>0</v>
      </c>
      <c r="I288" s="8">
        <v>0</v>
      </c>
      <c r="J288" s="66"/>
      <c r="K288" s="63"/>
      <c r="L288" s="63"/>
      <c r="M288" s="76"/>
      <c r="AB288" s="147"/>
    </row>
    <row r="289" spans="1:28" ht="59.25" customHeight="1" x14ac:dyDescent="0.2">
      <c r="A289" s="87"/>
      <c r="B289" s="72"/>
      <c r="C289" s="77"/>
      <c r="D289" s="7">
        <v>2025</v>
      </c>
      <c r="E289" s="8">
        <f t="shared" si="11"/>
        <v>0</v>
      </c>
      <c r="F289" s="8">
        <v>0</v>
      </c>
      <c r="G289" s="8">
        <v>0</v>
      </c>
      <c r="H289" s="8">
        <v>0</v>
      </c>
      <c r="I289" s="8">
        <v>0</v>
      </c>
      <c r="J289" s="67"/>
      <c r="K289" s="64"/>
      <c r="L289" s="64"/>
      <c r="M289" s="77"/>
      <c r="AB289" s="147"/>
    </row>
    <row r="290" spans="1:28" ht="14.25" customHeight="1" x14ac:dyDescent="0.2">
      <c r="A290" s="85" t="s">
        <v>120</v>
      </c>
      <c r="B290" s="88" t="s">
        <v>167</v>
      </c>
      <c r="C290" s="62" t="s">
        <v>94</v>
      </c>
      <c r="D290" s="7" t="s">
        <v>3</v>
      </c>
      <c r="E290" s="8">
        <f>SUM(E291:E295)</f>
        <v>50000</v>
      </c>
      <c r="F290" s="8">
        <f>SUM(F291:F295)</f>
        <v>33000</v>
      </c>
      <c r="G290" s="8">
        <f>SUM(G291:G295)</f>
        <v>0</v>
      </c>
      <c r="H290" s="8">
        <f>SUM(H291:H295)</f>
        <v>2000</v>
      </c>
      <c r="I290" s="8">
        <f>SUM(I291:I295)</f>
        <v>15000</v>
      </c>
      <c r="J290" s="65" t="s">
        <v>166</v>
      </c>
      <c r="K290" s="62" t="s">
        <v>178</v>
      </c>
      <c r="L290" s="62" t="s">
        <v>137</v>
      </c>
      <c r="M290" s="82" t="s">
        <v>156</v>
      </c>
      <c r="AB290" s="148" t="s">
        <v>287</v>
      </c>
    </row>
    <row r="291" spans="1:28" ht="14.25" customHeight="1" x14ac:dyDescent="0.2">
      <c r="A291" s="86"/>
      <c r="B291" s="71"/>
      <c r="C291" s="76"/>
      <c r="D291" s="7">
        <v>2021</v>
      </c>
      <c r="E291" s="8">
        <f t="shared" si="11"/>
        <v>0</v>
      </c>
      <c r="F291" s="8">
        <v>0</v>
      </c>
      <c r="G291" s="8">
        <v>0</v>
      </c>
      <c r="H291" s="8">
        <v>0</v>
      </c>
      <c r="I291" s="8">
        <v>0</v>
      </c>
      <c r="J291" s="66"/>
      <c r="K291" s="63"/>
      <c r="L291" s="63"/>
      <c r="M291" s="79"/>
      <c r="AB291" s="147"/>
    </row>
    <row r="292" spans="1:28" ht="14.25" customHeight="1" x14ac:dyDescent="0.2">
      <c r="A292" s="86"/>
      <c r="B292" s="71"/>
      <c r="C292" s="76"/>
      <c r="D292" s="7">
        <v>2022</v>
      </c>
      <c r="E292" s="8">
        <f t="shared" si="11"/>
        <v>0</v>
      </c>
      <c r="F292" s="8">
        <v>0</v>
      </c>
      <c r="G292" s="8">
        <v>0</v>
      </c>
      <c r="H292" s="8">
        <v>0</v>
      </c>
      <c r="I292" s="8">
        <v>0</v>
      </c>
      <c r="J292" s="66"/>
      <c r="K292" s="63"/>
      <c r="L292" s="63"/>
      <c r="M292" s="79"/>
      <c r="AB292" s="147"/>
    </row>
    <row r="293" spans="1:28" ht="14.25" customHeight="1" x14ac:dyDescent="0.2">
      <c r="A293" s="86"/>
      <c r="B293" s="71"/>
      <c r="C293" s="76"/>
      <c r="D293" s="7">
        <v>2023</v>
      </c>
      <c r="E293" s="8">
        <f t="shared" si="11"/>
        <v>3000</v>
      </c>
      <c r="F293" s="8">
        <v>0</v>
      </c>
      <c r="G293" s="8">
        <v>0</v>
      </c>
      <c r="H293" s="8">
        <v>0</v>
      </c>
      <c r="I293" s="8">
        <v>3000</v>
      </c>
      <c r="J293" s="66"/>
      <c r="K293" s="63"/>
      <c r="L293" s="63"/>
      <c r="M293" s="79"/>
      <c r="AB293" s="147"/>
    </row>
    <row r="294" spans="1:28" ht="14.25" customHeight="1" x14ac:dyDescent="0.2">
      <c r="A294" s="86"/>
      <c r="B294" s="71"/>
      <c r="C294" s="76"/>
      <c r="D294" s="7">
        <v>2024</v>
      </c>
      <c r="E294" s="8">
        <f t="shared" si="11"/>
        <v>47000</v>
      </c>
      <c r="F294" s="8">
        <v>33000</v>
      </c>
      <c r="G294" s="8">
        <v>0</v>
      </c>
      <c r="H294" s="8">
        <v>2000</v>
      </c>
      <c r="I294" s="8">
        <v>12000</v>
      </c>
      <c r="J294" s="66"/>
      <c r="K294" s="63"/>
      <c r="L294" s="63"/>
      <c r="M294" s="79"/>
      <c r="AB294" s="147"/>
    </row>
    <row r="295" spans="1:28" ht="70.900000000000006" customHeight="1" x14ac:dyDescent="0.2">
      <c r="A295" s="87"/>
      <c r="B295" s="72"/>
      <c r="C295" s="77"/>
      <c r="D295" s="7">
        <v>2025</v>
      </c>
      <c r="E295" s="8">
        <f t="shared" si="11"/>
        <v>0</v>
      </c>
      <c r="F295" s="8">
        <v>0</v>
      </c>
      <c r="G295" s="8">
        <v>0</v>
      </c>
      <c r="H295" s="8">
        <v>0</v>
      </c>
      <c r="I295" s="8">
        <v>0</v>
      </c>
      <c r="J295" s="67"/>
      <c r="K295" s="64"/>
      <c r="L295" s="64"/>
      <c r="M295" s="80"/>
      <c r="N295" s="25"/>
      <c r="O295" s="25"/>
      <c r="P295" s="25"/>
      <c r="Q295" s="25"/>
      <c r="R295" s="25"/>
      <c r="S295" s="25"/>
      <c r="T295" s="25"/>
      <c r="AB295" s="147"/>
    </row>
    <row r="296" spans="1:28" ht="14.25" customHeight="1" x14ac:dyDescent="0.2">
      <c r="A296" s="85" t="s">
        <v>121</v>
      </c>
      <c r="B296" s="88" t="s">
        <v>122</v>
      </c>
      <c r="C296" s="62">
        <v>2021</v>
      </c>
      <c r="D296" s="7" t="s">
        <v>3</v>
      </c>
      <c r="E296" s="8">
        <f>SUM(E297:E301)</f>
        <v>16764.400000000001</v>
      </c>
      <c r="F296" s="8">
        <f>SUM(F297:F301)</f>
        <v>955.6</v>
      </c>
      <c r="G296" s="8">
        <f>SUM(G297:G301)</f>
        <v>14970.6</v>
      </c>
      <c r="H296" s="8">
        <f>SUM(H297:H301)</f>
        <v>838.2</v>
      </c>
      <c r="I296" s="8">
        <f>SUM(I297:I301)</f>
        <v>0</v>
      </c>
      <c r="J296" s="65" t="s">
        <v>185</v>
      </c>
      <c r="K296" s="62" t="s">
        <v>137</v>
      </c>
      <c r="L296" s="62" t="s">
        <v>137</v>
      </c>
      <c r="M296" s="78" t="s">
        <v>157</v>
      </c>
      <c r="N296" s="26"/>
      <c r="O296" s="27"/>
      <c r="P296" s="27"/>
      <c r="Q296" s="27"/>
      <c r="R296" s="27"/>
      <c r="S296" s="27"/>
      <c r="T296" s="25"/>
      <c r="AB296" s="148" t="s">
        <v>316</v>
      </c>
    </row>
    <row r="297" spans="1:28" ht="14.25" customHeight="1" x14ac:dyDescent="0.2">
      <c r="A297" s="86"/>
      <c r="B297" s="71"/>
      <c r="C297" s="76"/>
      <c r="D297" s="7">
        <v>2021</v>
      </c>
      <c r="E297" s="8">
        <f>SUM(F297:I297)</f>
        <v>16764.400000000001</v>
      </c>
      <c r="F297" s="8">
        <v>955.6</v>
      </c>
      <c r="G297" s="8">
        <v>14970.6</v>
      </c>
      <c r="H297" s="8">
        <v>838.2</v>
      </c>
      <c r="I297" s="8">
        <v>0</v>
      </c>
      <c r="J297" s="66"/>
      <c r="K297" s="63"/>
      <c r="L297" s="63"/>
      <c r="M297" s="79"/>
      <c r="N297" s="26"/>
      <c r="O297" s="27"/>
      <c r="P297" s="27"/>
      <c r="Q297" s="27"/>
      <c r="R297" s="27"/>
      <c r="S297" s="27"/>
      <c r="T297" s="25"/>
      <c r="AB297" s="147"/>
    </row>
    <row r="298" spans="1:28" ht="14.25" customHeight="1" x14ac:dyDescent="0.2">
      <c r="A298" s="86"/>
      <c r="B298" s="71"/>
      <c r="C298" s="76"/>
      <c r="D298" s="7">
        <v>2022</v>
      </c>
      <c r="E298" s="8">
        <f>SUM(F298:I298)</f>
        <v>0</v>
      </c>
      <c r="F298" s="8">
        <v>0</v>
      </c>
      <c r="G298" s="8">
        <v>0</v>
      </c>
      <c r="H298" s="8">
        <v>0</v>
      </c>
      <c r="I298" s="8">
        <v>0</v>
      </c>
      <c r="J298" s="66"/>
      <c r="K298" s="63"/>
      <c r="L298" s="63"/>
      <c r="M298" s="79"/>
      <c r="N298" s="26"/>
      <c r="O298" s="27"/>
      <c r="P298" s="27"/>
      <c r="Q298" s="27"/>
      <c r="R298" s="27"/>
      <c r="S298" s="27"/>
      <c r="T298" s="25"/>
      <c r="AB298" s="147"/>
    </row>
    <row r="299" spans="1:28" ht="14.25" customHeight="1" x14ac:dyDescent="0.2">
      <c r="A299" s="86"/>
      <c r="B299" s="71"/>
      <c r="C299" s="76"/>
      <c r="D299" s="7">
        <v>2023</v>
      </c>
      <c r="E299" s="8">
        <f>SUM(F299:I299)</f>
        <v>0</v>
      </c>
      <c r="F299" s="8">
        <v>0</v>
      </c>
      <c r="G299" s="8">
        <v>0</v>
      </c>
      <c r="H299" s="8">
        <v>0</v>
      </c>
      <c r="I299" s="8">
        <v>0</v>
      </c>
      <c r="J299" s="66"/>
      <c r="K299" s="63"/>
      <c r="L299" s="63"/>
      <c r="M299" s="79"/>
      <c r="N299" s="26"/>
      <c r="O299" s="27"/>
      <c r="P299" s="27"/>
      <c r="Q299" s="27"/>
      <c r="R299" s="27"/>
      <c r="S299" s="27"/>
      <c r="T299" s="25"/>
      <c r="AB299" s="147"/>
    </row>
    <row r="300" spans="1:28" ht="14.25" customHeight="1" x14ac:dyDescent="0.2">
      <c r="A300" s="86"/>
      <c r="B300" s="71"/>
      <c r="C300" s="76"/>
      <c r="D300" s="7">
        <v>2024</v>
      </c>
      <c r="E300" s="8">
        <f>SUM(F300:I300)</f>
        <v>0</v>
      </c>
      <c r="F300" s="8">
        <v>0</v>
      </c>
      <c r="G300" s="8">
        <v>0</v>
      </c>
      <c r="H300" s="8">
        <v>0</v>
      </c>
      <c r="I300" s="8">
        <v>0</v>
      </c>
      <c r="J300" s="66"/>
      <c r="K300" s="63"/>
      <c r="L300" s="63"/>
      <c r="M300" s="79"/>
      <c r="N300" s="26"/>
      <c r="O300" s="27"/>
      <c r="P300" s="27"/>
      <c r="Q300" s="27"/>
      <c r="R300" s="27"/>
      <c r="S300" s="27"/>
      <c r="T300" s="25"/>
      <c r="AB300" s="147"/>
    </row>
    <row r="301" spans="1:28" ht="72.75" customHeight="1" x14ac:dyDescent="0.2">
      <c r="A301" s="87"/>
      <c r="B301" s="72"/>
      <c r="C301" s="77"/>
      <c r="D301" s="7">
        <v>2025</v>
      </c>
      <c r="E301" s="8">
        <f>SUM(F301:I301)</f>
        <v>0</v>
      </c>
      <c r="F301" s="8">
        <v>0</v>
      </c>
      <c r="G301" s="8">
        <v>0</v>
      </c>
      <c r="H301" s="8">
        <v>0</v>
      </c>
      <c r="I301" s="8">
        <v>0</v>
      </c>
      <c r="J301" s="67"/>
      <c r="K301" s="64"/>
      <c r="L301" s="64"/>
      <c r="M301" s="80"/>
      <c r="N301" s="26"/>
      <c r="O301" s="27"/>
      <c r="P301" s="27"/>
      <c r="Q301" s="27"/>
      <c r="R301" s="27"/>
      <c r="S301" s="27"/>
      <c r="T301" s="25"/>
      <c r="AB301" s="147"/>
    </row>
    <row r="302" spans="1:28" ht="14.25" customHeight="1" x14ac:dyDescent="0.2">
      <c r="A302" s="85" t="s">
        <v>123</v>
      </c>
      <c r="B302" s="52" t="s">
        <v>124</v>
      </c>
      <c r="C302" s="62" t="s">
        <v>10</v>
      </c>
      <c r="D302" s="7" t="s">
        <v>3</v>
      </c>
      <c r="E302" s="8">
        <f>SUM(E303:E307)</f>
        <v>230000</v>
      </c>
      <c r="F302" s="8">
        <f>SUM(F303:F307)</f>
        <v>0</v>
      </c>
      <c r="G302" s="8">
        <f>SUM(G303:G307)</f>
        <v>0</v>
      </c>
      <c r="H302" s="8">
        <f>SUM(H303:H307)</f>
        <v>0</v>
      </c>
      <c r="I302" s="8">
        <f>SUM(I303:I307)</f>
        <v>230000</v>
      </c>
      <c r="J302" s="65" t="s">
        <v>147</v>
      </c>
      <c r="K302" s="62" t="s">
        <v>171</v>
      </c>
      <c r="L302" s="62" t="s">
        <v>224</v>
      </c>
      <c r="M302" s="82" t="s">
        <v>249</v>
      </c>
      <c r="N302" s="25"/>
      <c r="O302" s="25"/>
      <c r="P302" s="25"/>
      <c r="Q302" s="25"/>
      <c r="R302" s="25"/>
      <c r="S302" s="25"/>
      <c r="T302" s="25"/>
      <c r="AB302" s="144" t="s">
        <v>309</v>
      </c>
    </row>
    <row r="303" spans="1:28" ht="14.25" customHeight="1" x14ac:dyDescent="0.2">
      <c r="A303" s="86"/>
      <c r="B303" s="71"/>
      <c r="C303" s="76"/>
      <c r="D303" s="7">
        <v>2021</v>
      </c>
      <c r="E303" s="8">
        <f>SUM(F303:I303)</f>
        <v>46000</v>
      </c>
      <c r="F303" s="8">
        <v>0</v>
      </c>
      <c r="G303" s="8">
        <v>0</v>
      </c>
      <c r="H303" s="8">
        <v>0</v>
      </c>
      <c r="I303" s="8">
        <v>46000</v>
      </c>
      <c r="J303" s="66"/>
      <c r="K303" s="63"/>
      <c r="L303" s="63"/>
      <c r="M303" s="79"/>
      <c r="N303" s="25"/>
      <c r="O303" s="25"/>
      <c r="P303" s="25"/>
      <c r="Q303" s="25"/>
      <c r="R303" s="25"/>
      <c r="S303" s="25"/>
      <c r="T303" s="25"/>
      <c r="AB303" s="145"/>
    </row>
    <row r="304" spans="1:28" ht="14.25" customHeight="1" x14ac:dyDescent="0.2">
      <c r="A304" s="86"/>
      <c r="B304" s="71"/>
      <c r="C304" s="76"/>
      <c r="D304" s="7">
        <v>2022</v>
      </c>
      <c r="E304" s="8">
        <f>SUM(F304:I304)</f>
        <v>46000</v>
      </c>
      <c r="F304" s="8">
        <v>0</v>
      </c>
      <c r="G304" s="8">
        <v>0</v>
      </c>
      <c r="H304" s="8">
        <v>0</v>
      </c>
      <c r="I304" s="8">
        <v>46000</v>
      </c>
      <c r="J304" s="66"/>
      <c r="K304" s="63"/>
      <c r="L304" s="63"/>
      <c r="M304" s="79"/>
      <c r="N304" s="25"/>
      <c r="O304" s="25"/>
      <c r="P304" s="25"/>
      <c r="Q304" s="25"/>
      <c r="R304" s="25"/>
      <c r="S304" s="25"/>
      <c r="T304" s="25"/>
      <c r="AB304" s="145"/>
    </row>
    <row r="305" spans="1:28" ht="14.25" customHeight="1" x14ac:dyDescent="0.2">
      <c r="A305" s="86"/>
      <c r="B305" s="71"/>
      <c r="C305" s="76"/>
      <c r="D305" s="7">
        <v>2023</v>
      </c>
      <c r="E305" s="8">
        <f>SUM(F305:I305)</f>
        <v>46000</v>
      </c>
      <c r="F305" s="8">
        <v>0</v>
      </c>
      <c r="G305" s="8">
        <v>0</v>
      </c>
      <c r="H305" s="8">
        <v>0</v>
      </c>
      <c r="I305" s="8">
        <v>46000</v>
      </c>
      <c r="J305" s="66"/>
      <c r="K305" s="63"/>
      <c r="L305" s="63"/>
      <c r="M305" s="79"/>
      <c r="AB305" s="145"/>
    </row>
    <row r="306" spans="1:28" ht="14.25" customHeight="1" x14ac:dyDescent="0.2">
      <c r="A306" s="86"/>
      <c r="B306" s="71"/>
      <c r="C306" s="76"/>
      <c r="D306" s="7">
        <v>2024</v>
      </c>
      <c r="E306" s="8">
        <f>SUM(F306:I306)</f>
        <v>46000</v>
      </c>
      <c r="F306" s="8">
        <v>0</v>
      </c>
      <c r="G306" s="8">
        <v>0</v>
      </c>
      <c r="H306" s="8">
        <v>0</v>
      </c>
      <c r="I306" s="8">
        <v>46000</v>
      </c>
      <c r="J306" s="66"/>
      <c r="K306" s="63"/>
      <c r="L306" s="63"/>
      <c r="M306" s="79"/>
      <c r="AB306" s="145"/>
    </row>
    <row r="307" spans="1:28" ht="111" customHeight="1" x14ac:dyDescent="0.2">
      <c r="A307" s="87"/>
      <c r="B307" s="72"/>
      <c r="C307" s="77"/>
      <c r="D307" s="7">
        <v>2025</v>
      </c>
      <c r="E307" s="8">
        <f>SUM(F307:I307)</f>
        <v>46000</v>
      </c>
      <c r="F307" s="8">
        <v>0</v>
      </c>
      <c r="G307" s="8">
        <v>0</v>
      </c>
      <c r="H307" s="8">
        <v>0</v>
      </c>
      <c r="I307" s="8">
        <v>46000</v>
      </c>
      <c r="J307" s="67"/>
      <c r="K307" s="64"/>
      <c r="L307" s="64"/>
      <c r="M307" s="80"/>
      <c r="AB307" s="145"/>
    </row>
    <row r="308" spans="1:28" ht="12.75" customHeight="1" x14ac:dyDescent="0.2">
      <c r="A308" s="47" t="s">
        <v>125</v>
      </c>
      <c r="B308" s="73" t="s">
        <v>126</v>
      </c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5"/>
      <c r="AB308" s="49"/>
    </row>
    <row r="309" spans="1:28" ht="14.25" customHeight="1" x14ac:dyDescent="0.2">
      <c r="A309" s="85" t="s">
        <v>127</v>
      </c>
      <c r="B309" s="52" t="s">
        <v>128</v>
      </c>
      <c r="C309" s="62" t="s">
        <v>10</v>
      </c>
      <c r="D309" s="7" t="s">
        <v>3</v>
      </c>
      <c r="E309" s="8">
        <f>SUM(E310:E314)</f>
        <v>600000</v>
      </c>
      <c r="F309" s="8">
        <f>SUM(F310:F314)</f>
        <v>0</v>
      </c>
      <c r="G309" s="8">
        <f>SUM(G310:G314)</f>
        <v>0</v>
      </c>
      <c r="H309" s="8">
        <f>SUM(H310:H314)</f>
        <v>0</v>
      </c>
      <c r="I309" s="8">
        <f>SUM(I310:I314)</f>
        <v>600000</v>
      </c>
      <c r="J309" s="65" t="s">
        <v>186</v>
      </c>
      <c r="K309" s="62" t="s">
        <v>135</v>
      </c>
      <c r="L309" s="62" t="s">
        <v>240</v>
      </c>
      <c r="M309" s="65" t="s">
        <v>129</v>
      </c>
      <c r="AB309" s="144" t="s">
        <v>310</v>
      </c>
    </row>
    <row r="310" spans="1:28" ht="14.25" customHeight="1" x14ac:dyDescent="0.2">
      <c r="A310" s="86"/>
      <c r="B310" s="71"/>
      <c r="C310" s="76"/>
      <c r="D310" s="7">
        <v>2021</v>
      </c>
      <c r="E310" s="8">
        <f>SUM(F310:I310)</f>
        <v>120000</v>
      </c>
      <c r="F310" s="8">
        <v>0</v>
      </c>
      <c r="G310" s="8">
        <v>0</v>
      </c>
      <c r="H310" s="8">
        <v>0</v>
      </c>
      <c r="I310" s="8">
        <v>120000</v>
      </c>
      <c r="J310" s="66"/>
      <c r="K310" s="63"/>
      <c r="L310" s="63"/>
      <c r="M310" s="76"/>
      <c r="AB310" s="145"/>
    </row>
    <row r="311" spans="1:28" ht="14.25" customHeight="1" x14ac:dyDescent="0.2">
      <c r="A311" s="86"/>
      <c r="B311" s="71"/>
      <c r="C311" s="76"/>
      <c r="D311" s="7">
        <v>2022</v>
      </c>
      <c r="E311" s="8">
        <f>SUM(F311:I311)</f>
        <v>120000</v>
      </c>
      <c r="F311" s="8">
        <v>0</v>
      </c>
      <c r="G311" s="8">
        <v>0</v>
      </c>
      <c r="H311" s="8">
        <v>0</v>
      </c>
      <c r="I311" s="8">
        <v>120000</v>
      </c>
      <c r="J311" s="66"/>
      <c r="K311" s="63"/>
      <c r="L311" s="63"/>
      <c r="M311" s="76"/>
      <c r="AB311" s="145"/>
    </row>
    <row r="312" spans="1:28" ht="14.25" customHeight="1" x14ac:dyDescent="0.2">
      <c r="A312" s="86"/>
      <c r="B312" s="71"/>
      <c r="C312" s="76"/>
      <c r="D312" s="7">
        <v>2023</v>
      </c>
      <c r="E312" s="8">
        <f>SUM(F312:I312)</f>
        <v>120000</v>
      </c>
      <c r="F312" s="8">
        <v>0</v>
      </c>
      <c r="G312" s="8">
        <v>0</v>
      </c>
      <c r="H312" s="8">
        <v>0</v>
      </c>
      <c r="I312" s="8">
        <v>120000</v>
      </c>
      <c r="J312" s="66"/>
      <c r="K312" s="63"/>
      <c r="L312" s="63"/>
      <c r="M312" s="76"/>
      <c r="AB312" s="145"/>
    </row>
    <row r="313" spans="1:28" ht="14.25" customHeight="1" x14ac:dyDescent="0.2">
      <c r="A313" s="86"/>
      <c r="B313" s="71"/>
      <c r="C313" s="76"/>
      <c r="D313" s="7">
        <v>2024</v>
      </c>
      <c r="E313" s="8">
        <f>SUM(F313:I313)</f>
        <v>120000</v>
      </c>
      <c r="F313" s="8">
        <v>0</v>
      </c>
      <c r="G313" s="8">
        <v>0</v>
      </c>
      <c r="H313" s="8">
        <v>0</v>
      </c>
      <c r="I313" s="8">
        <v>120000</v>
      </c>
      <c r="J313" s="66"/>
      <c r="K313" s="63"/>
      <c r="L313" s="63"/>
      <c r="M313" s="76"/>
      <c r="AB313" s="145"/>
    </row>
    <row r="314" spans="1:28" ht="43.5" customHeight="1" x14ac:dyDescent="0.2">
      <c r="A314" s="87"/>
      <c r="B314" s="72"/>
      <c r="C314" s="77"/>
      <c r="D314" s="7">
        <v>2025</v>
      </c>
      <c r="E314" s="8">
        <f>SUM(F314:I314)</f>
        <v>120000</v>
      </c>
      <c r="F314" s="8">
        <v>0</v>
      </c>
      <c r="G314" s="8">
        <v>0</v>
      </c>
      <c r="H314" s="8">
        <v>0</v>
      </c>
      <c r="I314" s="8">
        <v>120000</v>
      </c>
      <c r="J314" s="67"/>
      <c r="K314" s="64"/>
      <c r="L314" s="64"/>
      <c r="M314" s="77"/>
      <c r="AB314" s="145"/>
    </row>
    <row r="315" spans="1:28" ht="14.25" customHeight="1" x14ac:dyDescent="0.2">
      <c r="A315" s="85" t="s">
        <v>130</v>
      </c>
      <c r="B315" s="65" t="s">
        <v>131</v>
      </c>
      <c r="C315" s="62" t="s">
        <v>10</v>
      </c>
      <c r="D315" s="7" t="s">
        <v>3</v>
      </c>
      <c r="E315" s="8">
        <f>SUM(E316:E320)</f>
        <v>770</v>
      </c>
      <c r="F315" s="8">
        <f>SUM(F316:F320)</f>
        <v>770</v>
      </c>
      <c r="G315" s="8">
        <f>SUM(G316:G320)</f>
        <v>0</v>
      </c>
      <c r="H315" s="8">
        <f>SUM(H316:H320)</f>
        <v>0</v>
      </c>
      <c r="I315" s="8">
        <v>0</v>
      </c>
      <c r="J315" s="65" t="s">
        <v>220</v>
      </c>
      <c r="K315" s="62" t="s">
        <v>242</v>
      </c>
      <c r="L315" s="62" t="s">
        <v>240</v>
      </c>
      <c r="M315" s="65" t="s">
        <v>243</v>
      </c>
      <c r="AB315" s="146"/>
    </row>
    <row r="316" spans="1:28" ht="14.25" customHeight="1" x14ac:dyDescent="0.2">
      <c r="A316" s="86"/>
      <c r="B316" s="76"/>
      <c r="C316" s="76"/>
      <c r="D316" s="7">
        <v>2021</v>
      </c>
      <c r="E316" s="8">
        <f>SUM(F316:I316)</f>
        <v>770</v>
      </c>
      <c r="F316" s="8">
        <v>770</v>
      </c>
      <c r="G316" s="8">
        <v>0</v>
      </c>
      <c r="H316" s="8">
        <v>0</v>
      </c>
      <c r="I316" s="8">
        <v>0</v>
      </c>
      <c r="J316" s="66"/>
      <c r="K316" s="63"/>
      <c r="L316" s="63"/>
      <c r="M316" s="76"/>
      <c r="AB316" s="147"/>
    </row>
    <row r="317" spans="1:28" ht="14.25" customHeight="1" x14ac:dyDescent="0.2">
      <c r="A317" s="86"/>
      <c r="B317" s="76"/>
      <c r="C317" s="76"/>
      <c r="D317" s="7">
        <v>2022</v>
      </c>
      <c r="E317" s="8">
        <f>SUM(F317:I317)</f>
        <v>0</v>
      </c>
      <c r="F317" s="8">
        <v>0</v>
      </c>
      <c r="G317" s="8">
        <v>0</v>
      </c>
      <c r="H317" s="8">
        <v>0</v>
      </c>
      <c r="I317" s="8">
        <v>0</v>
      </c>
      <c r="J317" s="66"/>
      <c r="K317" s="63"/>
      <c r="L317" s="63"/>
      <c r="M317" s="76"/>
      <c r="AB317" s="147"/>
    </row>
    <row r="318" spans="1:28" ht="14.25" customHeight="1" x14ac:dyDescent="0.2">
      <c r="A318" s="86"/>
      <c r="B318" s="76"/>
      <c r="C318" s="76"/>
      <c r="D318" s="7">
        <v>2023</v>
      </c>
      <c r="E318" s="8">
        <f>SUM(F318:I318)</f>
        <v>0</v>
      </c>
      <c r="F318" s="8">
        <v>0</v>
      </c>
      <c r="G318" s="8">
        <v>0</v>
      </c>
      <c r="H318" s="8">
        <v>0</v>
      </c>
      <c r="I318" s="8">
        <v>0</v>
      </c>
      <c r="J318" s="66"/>
      <c r="K318" s="63"/>
      <c r="L318" s="63"/>
      <c r="M318" s="76"/>
      <c r="AB318" s="147"/>
    </row>
    <row r="319" spans="1:28" ht="14.25" customHeight="1" x14ac:dyDescent="0.2">
      <c r="A319" s="86"/>
      <c r="B319" s="76"/>
      <c r="C319" s="76"/>
      <c r="D319" s="7">
        <v>2024</v>
      </c>
      <c r="E319" s="8">
        <f>SUM(F319:I319)</f>
        <v>0</v>
      </c>
      <c r="F319" s="8">
        <v>0</v>
      </c>
      <c r="G319" s="8">
        <v>0</v>
      </c>
      <c r="H319" s="8">
        <v>0</v>
      </c>
      <c r="I319" s="8">
        <v>0</v>
      </c>
      <c r="J319" s="66"/>
      <c r="K319" s="63"/>
      <c r="L319" s="63"/>
      <c r="M319" s="76"/>
      <c r="AB319" s="147"/>
    </row>
    <row r="320" spans="1:28" ht="55.5" customHeight="1" x14ac:dyDescent="0.2">
      <c r="A320" s="87"/>
      <c r="B320" s="77"/>
      <c r="C320" s="77"/>
      <c r="D320" s="7">
        <v>2025</v>
      </c>
      <c r="E320" s="8">
        <f>SUM(F320:I320)</f>
        <v>0</v>
      </c>
      <c r="F320" s="8">
        <v>0</v>
      </c>
      <c r="G320" s="8">
        <v>0</v>
      </c>
      <c r="H320" s="8">
        <v>0</v>
      </c>
      <c r="I320" s="8">
        <v>0</v>
      </c>
      <c r="J320" s="67"/>
      <c r="K320" s="64"/>
      <c r="L320" s="64"/>
      <c r="M320" s="77"/>
      <c r="AB320" s="147"/>
    </row>
    <row r="321" spans="1:28" ht="14.25" customHeight="1" x14ac:dyDescent="0.2">
      <c r="A321" s="85" t="s">
        <v>132</v>
      </c>
      <c r="B321" s="65" t="s">
        <v>133</v>
      </c>
      <c r="C321" s="62" t="s">
        <v>17</v>
      </c>
      <c r="D321" s="7" t="s">
        <v>3</v>
      </c>
      <c r="E321" s="8">
        <f>SUM(E322:E326)</f>
        <v>0</v>
      </c>
      <c r="F321" s="8">
        <f>SUM(F322:F326)</f>
        <v>0</v>
      </c>
      <c r="G321" s="8">
        <f>SUM(G322:G326)</f>
        <v>0</v>
      </c>
      <c r="H321" s="8">
        <f>SUM(H322:H326)</f>
        <v>0</v>
      </c>
      <c r="I321" s="8">
        <v>0</v>
      </c>
      <c r="J321" s="65" t="s">
        <v>148</v>
      </c>
      <c r="K321" s="62" t="s">
        <v>242</v>
      </c>
      <c r="L321" s="62" t="s">
        <v>240</v>
      </c>
      <c r="M321" s="65" t="s">
        <v>244</v>
      </c>
      <c r="AB321" s="146"/>
    </row>
    <row r="322" spans="1:28" ht="14.25" customHeight="1" x14ac:dyDescent="0.2">
      <c r="A322" s="86"/>
      <c r="B322" s="76"/>
      <c r="C322" s="76"/>
      <c r="D322" s="7">
        <v>2021</v>
      </c>
      <c r="E322" s="8">
        <f>SUM(F322:I322)</f>
        <v>0</v>
      </c>
      <c r="F322" s="8">
        <v>0</v>
      </c>
      <c r="G322" s="8">
        <v>0</v>
      </c>
      <c r="H322" s="8">
        <v>0</v>
      </c>
      <c r="I322" s="8">
        <v>0</v>
      </c>
      <c r="J322" s="66"/>
      <c r="K322" s="63"/>
      <c r="L322" s="63"/>
      <c r="M322" s="76"/>
      <c r="AB322" s="147"/>
    </row>
    <row r="323" spans="1:28" ht="14.25" customHeight="1" x14ac:dyDescent="0.2">
      <c r="A323" s="86"/>
      <c r="B323" s="76"/>
      <c r="C323" s="76"/>
      <c r="D323" s="7">
        <v>2022</v>
      </c>
      <c r="E323" s="8">
        <f>SUM(F323:I323)</f>
        <v>0</v>
      </c>
      <c r="F323" s="8">
        <v>0</v>
      </c>
      <c r="G323" s="8">
        <v>0</v>
      </c>
      <c r="H323" s="8">
        <v>0</v>
      </c>
      <c r="I323" s="8">
        <v>0</v>
      </c>
      <c r="J323" s="66"/>
      <c r="K323" s="63"/>
      <c r="L323" s="63"/>
      <c r="M323" s="76"/>
      <c r="AB323" s="147"/>
    </row>
    <row r="324" spans="1:28" ht="14.25" customHeight="1" x14ac:dyDescent="0.2">
      <c r="A324" s="86"/>
      <c r="B324" s="76"/>
      <c r="C324" s="76"/>
      <c r="D324" s="7">
        <v>2023</v>
      </c>
      <c r="E324" s="8">
        <f>SUM(F324:I324)</f>
        <v>0</v>
      </c>
      <c r="F324" s="8">
        <v>0</v>
      </c>
      <c r="G324" s="8">
        <v>0</v>
      </c>
      <c r="H324" s="8">
        <v>0</v>
      </c>
      <c r="I324" s="8">
        <v>0</v>
      </c>
      <c r="J324" s="66"/>
      <c r="K324" s="63"/>
      <c r="L324" s="63"/>
      <c r="M324" s="76"/>
      <c r="AB324" s="147"/>
    </row>
    <row r="325" spans="1:28" ht="14.25" customHeight="1" x14ac:dyDescent="0.2">
      <c r="A325" s="86"/>
      <c r="B325" s="76"/>
      <c r="C325" s="76"/>
      <c r="D325" s="7">
        <v>2024</v>
      </c>
      <c r="E325" s="8">
        <f>SUM(F325:I325)</f>
        <v>0</v>
      </c>
      <c r="F325" s="8">
        <v>0</v>
      </c>
      <c r="G325" s="8">
        <v>0</v>
      </c>
      <c r="H325" s="8">
        <v>0</v>
      </c>
      <c r="I325" s="8">
        <v>0</v>
      </c>
      <c r="J325" s="66"/>
      <c r="K325" s="63"/>
      <c r="L325" s="63"/>
      <c r="M325" s="76"/>
      <c r="AB325" s="147"/>
    </row>
    <row r="326" spans="1:28" ht="45.75" customHeight="1" x14ac:dyDescent="0.2">
      <c r="A326" s="87"/>
      <c r="B326" s="77"/>
      <c r="C326" s="77"/>
      <c r="D326" s="7">
        <v>2025</v>
      </c>
      <c r="E326" s="8">
        <f>SUM(F326:I326)</f>
        <v>0</v>
      </c>
      <c r="F326" s="8">
        <v>0</v>
      </c>
      <c r="G326" s="8">
        <v>0</v>
      </c>
      <c r="H326" s="8">
        <v>0</v>
      </c>
      <c r="I326" s="8">
        <v>0</v>
      </c>
      <c r="J326" s="67"/>
      <c r="K326" s="64"/>
      <c r="L326" s="64"/>
      <c r="M326" s="77"/>
      <c r="AB326" s="147"/>
    </row>
    <row r="327" spans="1:28" ht="14.25" customHeight="1" x14ac:dyDescent="0.2">
      <c r="A327" s="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28" ht="14.25" customHeight="1" x14ac:dyDescent="0.2">
      <c r="A328" s="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28" ht="14.25" customHeight="1" x14ac:dyDescent="0.2">
      <c r="A329" s="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28" ht="14.25" customHeight="1" x14ac:dyDescent="0.2">
      <c r="A330" s="6"/>
      <c r="B330" s="1"/>
      <c r="C330" s="1"/>
      <c r="D330" s="1"/>
      <c r="E330" s="1"/>
      <c r="F330" s="1"/>
      <c r="G330" s="1"/>
      <c r="H330" s="1"/>
      <c r="I330" s="34"/>
      <c r="J330" s="1"/>
      <c r="K330" s="1"/>
      <c r="L330" s="1"/>
      <c r="M330" s="1"/>
    </row>
    <row r="334" spans="1:28" ht="15" customHeight="1" x14ac:dyDescent="0.2">
      <c r="I334" s="35"/>
    </row>
  </sheetData>
  <mergeCells count="439">
    <mergeCell ref="AB278:AB283"/>
    <mergeCell ref="AB284:AB289"/>
    <mergeCell ref="AB290:AB295"/>
    <mergeCell ref="AB296:AB301"/>
    <mergeCell ref="AB302:AB307"/>
    <mergeCell ref="AB309:AB314"/>
    <mergeCell ref="AB315:AB320"/>
    <mergeCell ref="AB321:AB326"/>
    <mergeCell ref="AB223:AB228"/>
    <mergeCell ref="AB229:AB234"/>
    <mergeCell ref="AB235:AB240"/>
    <mergeCell ref="AB241:AB246"/>
    <mergeCell ref="AB247:AB252"/>
    <mergeCell ref="AB253:AB258"/>
    <mergeCell ref="AB259:AB264"/>
    <mergeCell ref="AB266:AB271"/>
    <mergeCell ref="AB272:AB277"/>
    <mergeCell ref="AB168:AB173"/>
    <mergeCell ref="AB174:AB179"/>
    <mergeCell ref="AB180:AB185"/>
    <mergeCell ref="AB186:AB191"/>
    <mergeCell ref="AB192:AB197"/>
    <mergeCell ref="AB198:AB203"/>
    <mergeCell ref="AB204:AB209"/>
    <mergeCell ref="AB210:AB215"/>
    <mergeCell ref="AB217:AB222"/>
    <mergeCell ref="AB120:AB125"/>
    <mergeCell ref="AB126:AB131"/>
    <mergeCell ref="AB132:AB137"/>
    <mergeCell ref="AB138:AB143"/>
    <mergeCell ref="AB144:AB149"/>
    <mergeCell ref="AB150:AB155"/>
    <mergeCell ref="AB156:AB161"/>
    <mergeCell ref="AB162:AB167"/>
    <mergeCell ref="AB64:AB69"/>
    <mergeCell ref="AB70:AB75"/>
    <mergeCell ref="AB76:AB81"/>
    <mergeCell ref="AB82:AB87"/>
    <mergeCell ref="AB88:AB93"/>
    <mergeCell ref="AB94:AB99"/>
    <mergeCell ref="AB100:AB105"/>
    <mergeCell ref="AB106:AB111"/>
    <mergeCell ref="AB112:AB117"/>
    <mergeCell ref="AB4:AB5"/>
    <mergeCell ref="AB6:AB11"/>
    <mergeCell ref="AB20:AB25"/>
    <mergeCell ref="AB26:AB31"/>
    <mergeCell ref="AB32:AB37"/>
    <mergeCell ref="AB39:AB44"/>
    <mergeCell ref="AB45:AB50"/>
    <mergeCell ref="AB52:AB57"/>
    <mergeCell ref="AB58:AB63"/>
    <mergeCell ref="A52:A57"/>
    <mergeCell ref="A45:A50"/>
    <mergeCell ref="M106:M111"/>
    <mergeCell ref="B64:B69"/>
    <mergeCell ref="C64:C69"/>
    <mergeCell ref="J64:J69"/>
    <mergeCell ref="L64:L69"/>
    <mergeCell ref="A126:A131"/>
    <mergeCell ref="L162:L167"/>
    <mergeCell ref="B76:B81"/>
    <mergeCell ref="C76:C81"/>
    <mergeCell ref="C82:C87"/>
    <mergeCell ref="B70:B75"/>
    <mergeCell ref="C70:C75"/>
    <mergeCell ref="J106:J111"/>
    <mergeCell ref="B82:B87"/>
    <mergeCell ref="J70:J75"/>
    <mergeCell ref="M64:M69"/>
    <mergeCell ref="A120:A125"/>
    <mergeCell ref="A100:A105"/>
    <mergeCell ref="A112:A117"/>
    <mergeCell ref="A106:A111"/>
    <mergeCell ref="A76:A81"/>
    <mergeCell ref="B120:B125"/>
    <mergeCell ref="A26:A31"/>
    <mergeCell ref="B6:B11"/>
    <mergeCell ref="A6:A11"/>
    <mergeCell ref="C6:C11"/>
    <mergeCell ref="A39:A44"/>
    <mergeCell ref="A32:A37"/>
    <mergeCell ref="J26:J31"/>
    <mergeCell ref="J32:J37"/>
    <mergeCell ref="A12:A17"/>
    <mergeCell ref="B12:B17"/>
    <mergeCell ref="B20:B25"/>
    <mergeCell ref="C20:C25"/>
    <mergeCell ref="N50:O50"/>
    <mergeCell ref="N58:AA58"/>
    <mergeCell ref="N60:AA60"/>
    <mergeCell ref="S62:Y62"/>
    <mergeCell ref="J45:J50"/>
    <mergeCell ref="B39:B44"/>
    <mergeCell ref="C39:C44"/>
    <mergeCell ref="J39:J44"/>
    <mergeCell ref="L52:L57"/>
    <mergeCell ref="L58:L63"/>
    <mergeCell ref="B45:B50"/>
    <mergeCell ref="B51:M51"/>
    <mergeCell ref="J58:J63"/>
    <mergeCell ref="J52:J57"/>
    <mergeCell ref="M52:M57"/>
    <mergeCell ref="C52:C57"/>
    <mergeCell ref="C45:C50"/>
    <mergeCell ref="M20:M25"/>
    <mergeCell ref="M32:M37"/>
    <mergeCell ref="B58:B63"/>
    <mergeCell ref="C58:C63"/>
    <mergeCell ref="M39:M44"/>
    <mergeCell ref="M26:M31"/>
    <mergeCell ref="B26:B31"/>
    <mergeCell ref="C26:C31"/>
    <mergeCell ref="B52:B57"/>
    <mergeCell ref="B38:M38"/>
    <mergeCell ref="M45:M50"/>
    <mergeCell ref="M58:M63"/>
    <mergeCell ref="K32:K37"/>
    <mergeCell ref="K39:K44"/>
    <mergeCell ref="K45:K50"/>
    <mergeCell ref="K52:K57"/>
    <mergeCell ref="K58:K63"/>
    <mergeCell ref="A3:M3"/>
    <mergeCell ref="M4:M5"/>
    <mergeCell ref="M12:M17"/>
    <mergeCell ref="A20:A25"/>
    <mergeCell ref="C12:C17"/>
    <mergeCell ref="A4:A5"/>
    <mergeCell ref="B4:B5"/>
    <mergeCell ref="B32:B37"/>
    <mergeCell ref="C32:C37"/>
    <mergeCell ref="K4:K5"/>
    <mergeCell ref="K12:K17"/>
    <mergeCell ref="K20:K25"/>
    <mergeCell ref="L12:L17"/>
    <mergeCell ref="L20:L25"/>
    <mergeCell ref="J6:J11"/>
    <mergeCell ref="K6:K11"/>
    <mergeCell ref="L4:L5"/>
    <mergeCell ref="C4:C5"/>
    <mergeCell ref="D4:I4"/>
    <mergeCell ref="J4:J5"/>
    <mergeCell ref="J20:J25"/>
    <mergeCell ref="J12:J17"/>
    <mergeCell ref="B19:M19"/>
    <mergeCell ref="B18:M18"/>
    <mergeCell ref="J76:J81"/>
    <mergeCell ref="M76:M81"/>
    <mergeCell ref="M70:M75"/>
    <mergeCell ref="K76:K81"/>
    <mergeCell ref="C162:C167"/>
    <mergeCell ref="J162:J167"/>
    <mergeCell ref="M138:M143"/>
    <mergeCell ref="M144:M149"/>
    <mergeCell ref="C144:C149"/>
    <mergeCell ref="M120:M125"/>
    <mergeCell ref="M112:M117"/>
    <mergeCell ref="M126:M131"/>
    <mergeCell ref="K112:K117"/>
    <mergeCell ref="K120:K125"/>
    <mergeCell ref="K126:K131"/>
    <mergeCell ref="J120:J125"/>
    <mergeCell ref="J112:J117"/>
    <mergeCell ref="J132:J137"/>
    <mergeCell ref="M132:M137"/>
    <mergeCell ref="K132:K137"/>
    <mergeCell ref="K82:K87"/>
    <mergeCell ref="K88:K93"/>
    <mergeCell ref="K150:K155"/>
    <mergeCell ref="C156:C161"/>
    <mergeCell ref="A290:A295"/>
    <mergeCell ref="B290:B295"/>
    <mergeCell ref="J284:J289"/>
    <mergeCell ref="J278:J283"/>
    <mergeCell ref="B278:B283"/>
    <mergeCell ref="A198:A203"/>
    <mergeCell ref="J210:J215"/>
    <mergeCell ref="B192:B197"/>
    <mergeCell ref="C192:C197"/>
    <mergeCell ref="J192:J197"/>
    <mergeCell ref="A210:A215"/>
    <mergeCell ref="A229:A234"/>
    <mergeCell ref="B223:B228"/>
    <mergeCell ref="B204:B209"/>
    <mergeCell ref="C204:C209"/>
    <mergeCell ref="B210:B215"/>
    <mergeCell ref="A241:A246"/>
    <mergeCell ref="A247:A252"/>
    <mergeCell ref="B217:B222"/>
    <mergeCell ref="B216:M216"/>
    <mergeCell ref="M290:M295"/>
    <mergeCell ref="M241:M246"/>
    <mergeCell ref="J229:J234"/>
    <mergeCell ref="M229:M234"/>
    <mergeCell ref="A64:A69"/>
    <mergeCell ref="A70:A75"/>
    <mergeCell ref="A82:A87"/>
    <mergeCell ref="A88:A93"/>
    <mergeCell ref="M217:M222"/>
    <mergeCell ref="J223:J228"/>
    <mergeCell ref="J217:J222"/>
    <mergeCell ref="M210:M215"/>
    <mergeCell ref="A217:A222"/>
    <mergeCell ref="K198:K203"/>
    <mergeCell ref="L144:L149"/>
    <mergeCell ref="K174:K179"/>
    <mergeCell ref="J180:J185"/>
    <mergeCell ref="J144:J149"/>
    <mergeCell ref="K168:K173"/>
    <mergeCell ref="A132:A137"/>
    <mergeCell ref="B162:B167"/>
    <mergeCell ref="A162:A167"/>
    <mergeCell ref="A180:A185"/>
    <mergeCell ref="C180:C185"/>
    <mergeCell ref="K180:K185"/>
    <mergeCell ref="K186:K191"/>
    <mergeCell ref="B180:B185"/>
    <mergeCell ref="A204:A209"/>
    <mergeCell ref="A58:A63"/>
    <mergeCell ref="A94:A99"/>
    <mergeCell ref="B266:B271"/>
    <mergeCell ref="B265:M265"/>
    <mergeCell ref="M266:M271"/>
    <mergeCell ref="B229:B234"/>
    <mergeCell ref="C217:C222"/>
    <mergeCell ref="B241:B246"/>
    <mergeCell ref="L241:L246"/>
    <mergeCell ref="K217:K222"/>
    <mergeCell ref="A253:A258"/>
    <mergeCell ref="A259:A264"/>
    <mergeCell ref="L223:L228"/>
    <mergeCell ref="L235:L240"/>
    <mergeCell ref="L229:L234"/>
    <mergeCell ref="M223:M228"/>
    <mergeCell ref="B112:B117"/>
    <mergeCell ref="B126:B131"/>
    <mergeCell ref="J126:J131"/>
    <mergeCell ref="M204:M209"/>
    <mergeCell ref="C210:C215"/>
    <mergeCell ref="A266:A271"/>
    <mergeCell ref="A223:A228"/>
    <mergeCell ref="A235:A240"/>
    <mergeCell ref="B132:B137"/>
    <mergeCell ref="A144:A149"/>
    <mergeCell ref="A192:A197"/>
    <mergeCell ref="A186:A191"/>
    <mergeCell ref="B156:B161"/>
    <mergeCell ref="B150:B155"/>
    <mergeCell ref="B168:B173"/>
    <mergeCell ref="B144:B149"/>
    <mergeCell ref="A174:A179"/>
    <mergeCell ref="B186:B191"/>
    <mergeCell ref="C186:C191"/>
    <mergeCell ref="B174:B179"/>
    <mergeCell ref="B198:B203"/>
    <mergeCell ref="M309:M314"/>
    <mergeCell ref="L204:L209"/>
    <mergeCell ref="L210:L215"/>
    <mergeCell ref="L217:L222"/>
    <mergeCell ref="C223:C228"/>
    <mergeCell ref="J247:J252"/>
    <mergeCell ref="C241:C246"/>
    <mergeCell ref="C235:C240"/>
    <mergeCell ref="C290:C295"/>
    <mergeCell ref="C284:C289"/>
    <mergeCell ref="C278:C283"/>
    <mergeCell ref="B235:B240"/>
    <mergeCell ref="M235:M240"/>
    <mergeCell ref="M272:M277"/>
    <mergeCell ref="J272:J277"/>
    <mergeCell ref="B253:B258"/>
    <mergeCell ref="B247:B252"/>
    <mergeCell ref="C247:C252"/>
    <mergeCell ref="M259:M264"/>
    <mergeCell ref="M315:M320"/>
    <mergeCell ref="C309:C314"/>
    <mergeCell ref="A156:A161"/>
    <mergeCell ref="A150:A155"/>
    <mergeCell ref="A138:A143"/>
    <mergeCell ref="B138:B143"/>
    <mergeCell ref="C138:C143"/>
    <mergeCell ref="J266:J271"/>
    <mergeCell ref="A168:A173"/>
    <mergeCell ref="A309:A314"/>
    <mergeCell ref="B309:B314"/>
    <mergeCell ref="B315:B320"/>
    <mergeCell ref="C315:C320"/>
    <mergeCell ref="J315:J320"/>
    <mergeCell ref="B259:B264"/>
    <mergeCell ref="C259:C264"/>
    <mergeCell ref="J204:J209"/>
    <mergeCell ref="C174:C179"/>
    <mergeCell ref="K156:K161"/>
    <mergeCell ref="K138:K143"/>
    <mergeCell ref="K144:K149"/>
    <mergeCell ref="M156:M161"/>
    <mergeCell ref="J150:J155"/>
    <mergeCell ref="J138:J143"/>
    <mergeCell ref="A321:A326"/>
    <mergeCell ref="B321:B326"/>
    <mergeCell ref="C321:C326"/>
    <mergeCell ref="M321:M326"/>
    <mergeCell ref="K309:K314"/>
    <mergeCell ref="K315:K320"/>
    <mergeCell ref="K321:K326"/>
    <mergeCell ref="A315:A320"/>
    <mergeCell ref="C272:C277"/>
    <mergeCell ref="M302:M307"/>
    <mergeCell ref="M284:M289"/>
    <mergeCell ref="M278:M283"/>
    <mergeCell ref="L302:L307"/>
    <mergeCell ref="K272:K277"/>
    <mergeCell ref="K302:K307"/>
    <mergeCell ref="A302:A307"/>
    <mergeCell ref="A272:A277"/>
    <mergeCell ref="A284:A289"/>
    <mergeCell ref="A278:A283"/>
    <mergeCell ref="B284:B289"/>
    <mergeCell ref="B272:B277"/>
    <mergeCell ref="B296:B301"/>
    <mergeCell ref="A296:A301"/>
    <mergeCell ref="K278:K283"/>
    <mergeCell ref="B94:B99"/>
    <mergeCell ref="C88:C93"/>
    <mergeCell ref="J88:J93"/>
    <mergeCell ref="K94:K99"/>
    <mergeCell ref="L120:L125"/>
    <mergeCell ref="B100:B105"/>
    <mergeCell ref="C100:C105"/>
    <mergeCell ref="J100:J105"/>
    <mergeCell ref="C112:C117"/>
    <mergeCell ref="B88:B93"/>
    <mergeCell ref="K106:K111"/>
    <mergeCell ref="B118:M118"/>
    <mergeCell ref="B119:M119"/>
    <mergeCell ref="C94:C99"/>
    <mergeCell ref="K100:K105"/>
    <mergeCell ref="L100:L105"/>
    <mergeCell ref="L106:L111"/>
    <mergeCell ref="L112:L117"/>
    <mergeCell ref="C120:C125"/>
    <mergeCell ref="M94:M99"/>
    <mergeCell ref="M88:M93"/>
    <mergeCell ref="B106:B111"/>
    <mergeCell ref="C106:C111"/>
    <mergeCell ref="M100:M105"/>
    <mergeCell ref="M150:M155"/>
    <mergeCell ref="J82:J87"/>
    <mergeCell ref="J94:J99"/>
    <mergeCell ref="M82:M87"/>
    <mergeCell ref="M180:M185"/>
    <mergeCell ref="M186:M191"/>
    <mergeCell ref="K204:K209"/>
    <mergeCell ref="K210:K215"/>
    <mergeCell ref="M198:M203"/>
    <mergeCell ref="J186:J191"/>
    <mergeCell ref="J156:J161"/>
    <mergeCell ref="L150:L155"/>
    <mergeCell ref="L82:L87"/>
    <mergeCell ref="L88:L93"/>
    <mergeCell ref="L94:L99"/>
    <mergeCell ref="L198:L203"/>
    <mergeCell ref="L174:L179"/>
    <mergeCell ref="M168:M173"/>
    <mergeCell ref="M192:M197"/>
    <mergeCell ref="M174:M179"/>
    <mergeCell ref="J168:J173"/>
    <mergeCell ref="L45:L50"/>
    <mergeCell ref="C168:C173"/>
    <mergeCell ref="C296:C301"/>
    <mergeCell ref="J296:J301"/>
    <mergeCell ref="K284:K289"/>
    <mergeCell ref="K290:K295"/>
    <mergeCell ref="K296:K301"/>
    <mergeCell ref="J290:J295"/>
    <mergeCell ref="J235:J240"/>
    <mergeCell ref="J198:J203"/>
    <mergeCell ref="K241:K246"/>
    <mergeCell ref="K192:K197"/>
    <mergeCell ref="K223:K228"/>
    <mergeCell ref="K229:K234"/>
    <mergeCell ref="K235:K240"/>
    <mergeCell ref="J253:J258"/>
    <mergeCell ref="J259:J264"/>
    <mergeCell ref="C266:C271"/>
    <mergeCell ref="C253:C258"/>
    <mergeCell ref="C229:C234"/>
    <mergeCell ref="C150:C155"/>
    <mergeCell ref="C126:C131"/>
    <mergeCell ref="C132:C137"/>
    <mergeCell ref="C198:C203"/>
    <mergeCell ref="L315:L320"/>
    <mergeCell ref="L321:L326"/>
    <mergeCell ref="L247:L252"/>
    <mergeCell ref="L253:L258"/>
    <mergeCell ref="L259:L264"/>
    <mergeCell ref="L266:L271"/>
    <mergeCell ref="B308:M308"/>
    <mergeCell ref="C302:C307"/>
    <mergeCell ref="J302:J307"/>
    <mergeCell ref="B302:B307"/>
    <mergeCell ref="K247:K252"/>
    <mergeCell ref="K253:K258"/>
    <mergeCell ref="K259:K264"/>
    <mergeCell ref="K266:K271"/>
    <mergeCell ref="M296:M301"/>
    <mergeCell ref="L272:L277"/>
    <mergeCell ref="L278:L283"/>
    <mergeCell ref="L284:L289"/>
    <mergeCell ref="L290:L295"/>
    <mergeCell ref="L296:L301"/>
    <mergeCell ref="J321:J326"/>
    <mergeCell ref="J309:J314"/>
    <mergeCell ref="M247:M252"/>
    <mergeCell ref="M253:M258"/>
    <mergeCell ref="J174:J179"/>
    <mergeCell ref="M1:O1"/>
    <mergeCell ref="L6:L11"/>
    <mergeCell ref="M6:M11"/>
    <mergeCell ref="L309:L314"/>
    <mergeCell ref="J241:J246"/>
    <mergeCell ref="K70:K75"/>
    <mergeCell ref="L156:L161"/>
    <mergeCell ref="L168:L173"/>
    <mergeCell ref="L180:L185"/>
    <mergeCell ref="L186:L191"/>
    <mergeCell ref="L192:L197"/>
    <mergeCell ref="L138:L143"/>
    <mergeCell ref="L126:L131"/>
    <mergeCell ref="L132:L137"/>
    <mergeCell ref="L76:L81"/>
    <mergeCell ref="L70:L75"/>
    <mergeCell ref="M162:M167"/>
    <mergeCell ref="K162:K167"/>
    <mergeCell ref="K26:K31"/>
    <mergeCell ref="K64:K69"/>
    <mergeCell ref="L26:L31"/>
    <mergeCell ref="L32:L37"/>
    <mergeCell ref="L39:L44"/>
  </mergeCells>
  <pageMargins left="0.70866141732283472" right="0.70866141732283472" top="0.74803149606299213" bottom="0.74803149606299213" header="0" footer="0"/>
  <pageSetup paperSize="9" scale="45" fitToHeight="0" orientation="landscape" r:id="rId1"/>
  <ignoredErrors>
    <ignoredError sqref="A265 A308 A216 A119 A51 A38 A19" numberStoredAsText="1"/>
    <ignoredError sqref="E290 E296 E302 E315 E321 E284 E259 E253 E241 E229 E223 E204 E174 E156 E150 E144 E138 E132 E126 E94 E88 E82 E76 E70 E64 E45 E32 E26" formula="1"/>
    <ignoredError sqref="I30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мер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А.С.</dc:creator>
  <cp:lastModifiedBy>Орлова Светлана Ивановна</cp:lastModifiedBy>
  <cp:lastPrinted>2021-10-05T09:53:45Z</cp:lastPrinted>
  <dcterms:created xsi:type="dcterms:W3CDTF">2018-07-23T11:28:43Z</dcterms:created>
  <dcterms:modified xsi:type="dcterms:W3CDTF">2022-11-24T11:53:41Z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DocId">
    <vt:lpwstr>{10C7F197-5E11-463E-A5CF-A07EF16A4E6C}</vt:lpwstr>
  </property>
  <property fmtid="{D5CDD505-2E9C-101B-9397-08002B2CF9AE}" pid="3" name="#RegDocId">
    <vt:lpwstr>Вн. Распоряжение Губернатора № Вр-3864966</vt:lpwstr>
  </property>
  <property fmtid="{D5CDD505-2E9C-101B-9397-08002B2CF9AE}" pid="4" name="FileDocId">
    <vt:lpwstr>{418AADAD-808E-4BD9-95CA-6AE25E9AD64A}</vt:lpwstr>
  </property>
  <property fmtid="{D5CDD505-2E9C-101B-9397-08002B2CF9AE}" pid="5" name="#FileDocId">
    <vt:lpwstr>1 2  Программа_Печенгский округ в РАСПОРЯЖЕНИЕ.xlsx</vt:lpwstr>
  </property>
</Properties>
</file>