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05" windowWidth="14805" windowHeight="8010"/>
  </bookViews>
  <sheets>
    <sheet name="МП  2024" sheetId="1" r:id="rId1"/>
  </sheets>
  <definedNames>
    <definedName name="_xlnm._FilterDatabase" localSheetId="0" hidden="1">'МП  2024'!$A$4:$H$18</definedName>
  </definedNames>
  <calcPr calcId="145621"/>
</workbook>
</file>

<file path=xl/calcChain.xml><?xml version="1.0" encoding="utf-8"?>
<calcChain xmlns="http://schemas.openxmlformats.org/spreadsheetml/2006/main">
  <c r="F40" i="1" l="1"/>
  <c r="H37" i="1"/>
  <c r="G31" i="1"/>
  <c r="H31" i="1"/>
  <c r="D25" i="1"/>
  <c r="E25" i="1"/>
  <c r="F25" i="1"/>
  <c r="D44" i="1"/>
  <c r="E44" i="1"/>
  <c r="F44" i="1"/>
  <c r="C44" i="1"/>
  <c r="C25" i="1"/>
  <c r="H6" i="1" l="1"/>
  <c r="H7" i="1"/>
  <c r="H8" i="1"/>
  <c r="H9" i="1"/>
  <c r="H10" i="1"/>
  <c r="H11" i="1"/>
  <c r="H13" i="1"/>
  <c r="H16" i="1"/>
  <c r="H17" i="1"/>
  <c r="H18" i="1"/>
  <c r="H20" i="1"/>
  <c r="H21" i="1"/>
  <c r="H22" i="1"/>
  <c r="H24" i="1"/>
  <c r="H26" i="1"/>
  <c r="H27" i="1"/>
  <c r="H28" i="1"/>
  <c r="H29" i="1"/>
  <c r="H30" i="1"/>
  <c r="H33" i="1"/>
  <c r="H34" i="1"/>
  <c r="H35" i="1"/>
  <c r="H36" i="1"/>
  <c r="H38" i="1"/>
  <c r="H40" i="1"/>
  <c r="H41" i="1"/>
  <c r="H42" i="1"/>
  <c r="H43" i="1"/>
  <c r="H45" i="1"/>
  <c r="H46" i="1"/>
  <c r="H47" i="1"/>
  <c r="H48" i="1"/>
  <c r="D39" i="1"/>
  <c r="E39" i="1"/>
  <c r="F39" i="1"/>
  <c r="D32" i="1"/>
  <c r="E32" i="1"/>
  <c r="F32" i="1"/>
  <c r="D23" i="1"/>
  <c r="E23" i="1"/>
  <c r="F23" i="1"/>
  <c r="D19" i="1"/>
  <c r="E19" i="1"/>
  <c r="D15" i="1"/>
  <c r="E15" i="1"/>
  <c r="F15" i="1"/>
  <c r="D12" i="1"/>
  <c r="E12" i="1"/>
  <c r="F12" i="1"/>
  <c r="D5" i="1"/>
  <c r="E5" i="1"/>
  <c r="F5" i="1"/>
  <c r="C19" i="1"/>
  <c r="E49" i="1" l="1"/>
  <c r="D49" i="1"/>
  <c r="H23" i="1"/>
  <c r="H44" i="1"/>
  <c r="H32" i="1"/>
  <c r="H15" i="1"/>
  <c r="H25" i="1"/>
  <c r="H5" i="1"/>
  <c r="H12" i="1"/>
  <c r="H39" i="1"/>
  <c r="F19" i="1"/>
  <c r="H19" i="1" s="1"/>
  <c r="G38" i="1"/>
  <c r="G46" i="1"/>
  <c r="G47" i="1"/>
  <c r="G48" i="1"/>
  <c r="G45" i="1"/>
  <c r="G43" i="1"/>
  <c r="G42" i="1"/>
  <c r="G41" i="1"/>
  <c r="G40" i="1"/>
  <c r="C39" i="1"/>
  <c r="G36" i="1"/>
  <c r="G34" i="1"/>
  <c r="G35" i="1"/>
  <c r="G33" i="1"/>
  <c r="G27" i="1"/>
  <c r="G28" i="1"/>
  <c r="G29" i="1"/>
  <c r="G30" i="1"/>
  <c r="G26" i="1"/>
  <c r="C32" i="1"/>
  <c r="G24" i="1"/>
  <c r="C23" i="1"/>
  <c r="G21" i="1"/>
  <c r="G22" i="1"/>
  <c r="G20" i="1"/>
  <c r="G17" i="1"/>
  <c r="G18" i="1"/>
  <c r="G16" i="1"/>
  <c r="C15" i="1"/>
  <c r="G14" i="1"/>
  <c r="G13" i="1"/>
  <c r="C12" i="1"/>
  <c r="G7" i="1"/>
  <c r="G8" i="1"/>
  <c r="G9" i="1"/>
  <c r="G10" i="1"/>
  <c r="G11" i="1"/>
  <c r="G6" i="1"/>
  <c r="C5" i="1"/>
  <c r="F49" i="1" l="1"/>
  <c r="H49" i="1" s="1"/>
  <c r="C49" i="1"/>
  <c r="G44" i="1"/>
  <c r="G39" i="1"/>
  <c r="G25" i="1"/>
  <c r="G32" i="1"/>
  <c r="G23" i="1"/>
  <c r="G19" i="1"/>
  <c r="G12" i="1"/>
  <c r="G15" i="1"/>
  <c r="G5" i="1"/>
  <c r="G49" i="1" l="1"/>
</calcChain>
</file>

<file path=xl/sharedStrings.xml><?xml version="1.0" encoding="utf-8"?>
<sst xmlns="http://schemas.openxmlformats.org/spreadsheetml/2006/main" count="112" uniqueCount="112">
  <si>
    <t>% исполнения первоначального  плана</t>
  </si>
  <si>
    <t>% исполнения уточненного  плана</t>
  </si>
  <si>
    <t>Код целевой статьи</t>
  </si>
  <si>
    <t>Наименование программ</t>
  </si>
  <si>
    <t>9900000000</t>
  </si>
  <si>
    <t>Непрограммная деятельность</t>
  </si>
  <si>
    <t>Всего расходов</t>
  </si>
  <si>
    <t xml:space="preserve">Муниципальная программа "Образование" </t>
  </si>
  <si>
    <t>710 00 00000</t>
  </si>
  <si>
    <t xml:space="preserve">Муниципальная программа "Обеспечение социальной стабильности" </t>
  </si>
  <si>
    <t>720 00 00000</t>
  </si>
  <si>
    <t xml:space="preserve">Муниципальная программа «Культура» </t>
  </si>
  <si>
    <t>730 00 00000</t>
  </si>
  <si>
    <t>Муниципальная программа «Экономический потенциал»</t>
  </si>
  <si>
    <t>750 00 00000</t>
  </si>
  <si>
    <t>Муниципальная программа  «Обеспечение общественного порядка и безопасности населения»</t>
  </si>
  <si>
    <t>740 00 00000</t>
  </si>
  <si>
    <t>760 00 00000</t>
  </si>
  <si>
    <t>770 00 00000</t>
  </si>
  <si>
    <t>780 00 00000</t>
  </si>
  <si>
    <t xml:space="preserve">Муниципальная программа  «Комфортная среда проживания» </t>
  </si>
  <si>
    <t>Муниципальная программа «Муниципальное управление и гражданское общество»</t>
  </si>
  <si>
    <t>Муниципальная программа «Молодежная политика»</t>
  </si>
  <si>
    <t xml:space="preserve">Муниципальная программа «Физическая культура и спорт» </t>
  </si>
  <si>
    <t>810 00 00000</t>
  </si>
  <si>
    <t>820 00 00000</t>
  </si>
  <si>
    <t>830 00 00000</t>
  </si>
  <si>
    <t>850 00 00000</t>
  </si>
  <si>
    <t>Муниципальная программа «Муниципальные финансы»</t>
  </si>
  <si>
    <t xml:space="preserve">Муниципальная программа «Энергосбережение и повышение энергоэффективности» </t>
  </si>
  <si>
    <t xml:space="preserve">Муниципальная программа «Транспортная система»  </t>
  </si>
  <si>
    <t>860 00 00000</t>
  </si>
  <si>
    <t xml:space="preserve">Муниципальная программа «Муниципальное имущество и земельные ресурсы» </t>
  </si>
  <si>
    <t>Подпрограмма 1 "Развитие дошкольного образования"</t>
  </si>
  <si>
    <t>Подпрограмма 2 "Развитие общего и дополнительного образования детей"</t>
  </si>
  <si>
    <t>Подпрограмма 3 "Детский отдых "</t>
  </si>
  <si>
    <t>Подпрограмма 5 "Реализация основополагающего права каждого ребенка жить и воспитываться в семье"</t>
  </si>
  <si>
    <t>Подпрограмма 4 "Развитие потенциала участников образовательного процесса"</t>
  </si>
  <si>
    <t>Подпрограмма 6 "Хозяйственно- эксплуатационное обслуживание муниципальных  учреждений муниципального образования"</t>
  </si>
  <si>
    <t>Подпрограмма 1 «Социальная  поддержка граждан»</t>
  </si>
  <si>
    <t>Подпрограмма 2 «Обеспечение жильем молодых семей»</t>
  </si>
  <si>
    <t>Подпрограмма 1 "Развитие учреждений культуры"</t>
  </si>
  <si>
    <t>Подпрограмма 2 Развитие системы дополнительного образования в сфере культуры и искусства</t>
  </si>
  <si>
    <t>Подпрограмма 3 "Развитие культуры"</t>
  </si>
  <si>
    <t>Подпрограмма 2 "Профилактика правонарушений"</t>
  </si>
  <si>
    <t>Подпрограмма 3 "Обеспечение защиты населения и территорий от чрезвычайных ситуаций"</t>
  </si>
  <si>
    <t>Подпрограмма 4 "Противодействие терроризму и профилактика экстремизма"</t>
  </si>
  <si>
    <t>Подпрограмма 1. Повышение инвестиционной привлекательности Печенгского муниципального округа</t>
  </si>
  <si>
    <t>Подпрограмма 1. Охрана окружающей среды</t>
  </si>
  <si>
    <t>Подпрограмма 3 «Развитие сферы ритуальных услуг и мест захоронения»</t>
  </si>
  <si>
    <t>Подпрограмма 5 "Организация отлова животных без владельцев"</t>
  </si>
  <si>
    <t>Подпрограмма 1 "Создание условий для обеспечения муниципального управления"</t>
  </si>
  <si>
    <t>Подпрограмма 2 «Развитие информационной и технологической инфраструктуры системы муниципального управления в Печенгском муниципальном округе»</t>
  </si>
  <si>
    <t>Подпрограмма 3 «Деятельность и развитие муниципальных средств массовой информации Печенгского муниципального округа»</t>
  </si>
  <si>
    <t>Подпрограмма 3 "Обеспечение бухгалтерского обслуживания"</t>
  </si>
  <si>
    <t>Подпрограмма 1 Управление муниципальным долгом</t>
  </si>
  <si>
    <t>Подпрограмма 1 «Управление муниципальным имуществом»</t>
  </si>
  <si>
    <t>Подпрограмма 2 "Управление земельными ресурсами"</t>
  </si>
  <si>
    <t>Подпрограмма 3 «Создание безопасных и комфортных условий проживания граждан»</t>
  </si>
  <si>
    <t>711 00 00000</t>
  </si>
  <si>
    <t>712 00 00000</t>
  </si>
  <si>
    <t>713 00 00000</t>
  </si>
  <si>
    <t>714 00 00000</t>
  </si>
  <si>
    <t>715 00 00000</t>
  </si>
  <si>
    <t>716 00 00000</t>
  </si>
  <si>
    <t>721 00 00000</t>
  </si>
  <si>
    <t>722 00 00000</t>
  </si>
  <si>
    <t>731 00 00000</t>
  </si>
  <si>
    <t>732 00 00000</t>
  </si>
  <si>
    <t>733 00 00000</t>
  </si>
  <si>
    <t>742 00 00000</t>
  </si>
  <si>
    <t>743 00 00000</t>
  </si>
  <si>
    <t>744 00 00000</t>
  </si>
  <si>
    <t>751 00 00000</t>
  </si>
  <si>
    <t>761 00 00000</t>
  </si>
  <si>
    <t>762 00 00000</t>
  </si>
  <si>
    <t>763 00 00000</t>
  </si>
  <si>
    <t>764 00 00000</t>
  </si>
  <si>
    <t>765 00 00000</t>
  </si>
  <si>
    <t>771 00 00000</t>
  </si>
  <si>
    <t>772 00 00000</t>
  </si>
  <si>
    <t>773 00 00000</t>
  </si>
  <si>
    <t>821 00 00000</t>
  </si>
  <si>
    <t>823 00 00000</t>
  </si>
  <si>
    <t>861 00 00000</t>
  </si>
  <si>
    <t>862 00 00000</t>
  </si>
  <si>
    <t>863 00 00000</t>
  </si>
  <si>
    <t>790 00 00000</t>
  </si>
  <si>
    <t xml:space="preserve">Муниципальная программа «Укрепление общественного здоровья в Печенгском муниципальном округе» </t>
  </si>
  <si>
    <t>Фактическое исполнение</t>
  </si>
  <si>
    <t>Исп. Пикина Н.А., 50270</t>
  </si>
  <si>
    <t>Аналитические данные об исполнении расходов бюджета округа в разрезе муниципальных программ, непрограммной деятельности за 2024 год</t>
  </si>
  <si>
    <t>Подпрограмма 2.Жилищно - коммунальное хозяйство</t>
  </si>
  <si>
    <t>Подпрограмма 4 «Комплексное благоустройство и содержание городской среды»</t>
  </si>
  <si>
    <t>766 00 00000</t>
  </si>
  <si>
    <t>Подпрограмма 6 "Формирование современной городской среды"</t>
  </si>
  <si>
    <t>Сводная бюджетная роспись за 2024 год</t>
  </si>
  <si>
    <r>
      <t>План по решению о бюджете округа первоначальный,
(утвержден от 15.12.2023 № 433)</t>
    </r>
    <r>
      <rPr>
        <b/>
        <sz val="10"/>
        <color theme="1"/>
        <rFont val="Times New Roman"/>
        <family val="1"/>
        <charset val="204"/>
      </rPr>
      <t/>
    </r>
  </si>
  <si>
    <t>План по решению о бюджете округа уточненный, 
(утвержден от 20.12.2024 № 516), (Уточнение 4)</t>
  </si>
  <si>
    <t>Пояснения различий между уточненными плановыми показателями расходов и их фактическими значениями
(если отклонение 5 % и более)</t>
  </si>
  <si>
    <t>Средства резервного фонда администрации не распределены</t>
  </si>
  <si>
    <t>Завершение строительства МКД в г.Заполярном по ул. Ленинградская, в районе дома 4 - Произведо авансирование по заключенному договору, приостановка работ по контракту на основании обращения ООО «СК ВЕРТИКАЛЬ» от 02.12.2024 № 110-2 (работы приостановлены)</t>
  </si>
  <si>
    <t>Целевые средства от НВОС : Реализация средств возможна в соответствии с утвержденным Планом  мероприятий, указанных в пункте 1 статьи 16.6, пункте 1 статьи 75.1 и пункте 1 статьи 78.2 Федерального закона «Об охране окружающей среды»</t>
  </si>
  <si>
    <t>Контракт на выполнение работ по устройству минерализованной полосы в нп. Раякоски оплачен согласно фактически проиведенных работ</t>
  </si>
  <si>
    <t xml:space="preserve">Осуществление деятельности по отлову и содержанию  животных без владельцев: количество отловленных животных значительно меньше запланированного </t>
  </si>
  <si>
    <t>Расходы носят заявительный характер , возмещение за установку приборов учета производится по заявлениям</t>
  </si>
  <si>
    <t>Оплата коммунальных услуг за муниципальное имущество произведена согласно выставленных счетов на оплату</t>
  </si>
  <si>
    <t>Благоустройство дворовых территорий в рамках регионального проекта - контракт закрыт под фактическое исполнение</t>
  </si>
  <si>
    <t xml:space="preserve">Расходы на организацию дня предпринимателя, проведение форумов. Конкурсов -  произведены согласно фактических затрат </t>
  </si>
  <si>
    <t>Содержание и поставка электроэнергии наружного освещения - оплата произведена согласно выставленных и оказанных услуг; Обеспечение деятельности подведомственных учреждений в сфере ЖКХ - экономия ФОТ в связи с листами нетрудоспособности, оплата льготного проезда согласно авансовых отчетов; Субсидия МКП "Жилищное хозяйство" -  предоставлена согласно реестру Исполнительного производства ССП в части погашения задолженности;  Реализация инициативного проекта "Ремонт подъездов  г.Заполярный ул. Ленина, 7" - оплата договора произведена согласно фактическому исполнению ; ремонт пешеходных тротуаров - принятие работ под фактическое исполнение</t>
  </si>
  <si>
    <t>Оказание ритуальных услуг- оплата произведена по предъявленным счетам;</t>
  </si>
  <si>
    <t>Экономия при проведении конкурсных процедур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</si>
</sst>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D5AB"/>
      </patternFill>
    </fill>
    <fill>
      <patternFill patternType="solid">
        <fgColor rgb="FFF1F5F9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</borders>
  <cellStyleXfs count="20">
    <xf numFmtId="0" fontId="0" fillId="0" borderId="0"/>
    <xf numFmtId="0" fontId="4" fillId="0" borderId="0">
      <alignment vertical="top" wrapText="1"/>
    </xf>
    <xf numFmtId="49" fontId="5" fillId="0" borderId="3">
      <alignment horizontal="center" vertical="center" wrapText="1"/>
    </xf>
    <xf numFmtId="4" fontId="6" fillId="2" borderId="4">
      <alignment horizontal="right" shrinkToFit="1"/>
    </xf>
    <xf numFmtId="165" fontId="6" fillId="2" borderId="4">
      <alignment horizontal="right" shrinkToFit="1"/>
    </xf>
    <xf numFmtId="4" fontId="6" fillId="2" borderId="5">
      <alignment horizontal="right" shrinkToFit="1"/>
    </xf>
    <xf numFmtId="49" fontId="5" fillId="3" borderId="6">
      <alignment horizontal="center" vertical="top" shrinkToFit="1"/>
    </xf>
    <xf numFmtId="0" fontId="5" fillId="3" borderId="7">
      <alignment horizontal="left" vertical="top" wrapText="1"/>
    </xf>
    <xf numFmtId="49" fontId="5" fillId="3" borderId="7">
      <alignment horizontal="center" vertical="top" shrinkToFit="1"/>
    </xf>
    <xf numFmtId="4" fontId="5" fillId="3" borderId="7">
      <alignment horizontal="right" vertical="top" shrinkToFit="1"/>
    </xf>
    <xf numFmtId="165" fontId="5" fillId="3" borderId="7">
      <alignment horizontal="right" vertical="top" shrinkToFit="1"/>
    </xf>
    <xf numFmtId="4" fontId="5" fillId="3" borderId="8">
      <alignment horizontal="right" vertical="top" shrinkToFit="1"/>
    </xf>
    <xf numFmtId="49" fontId="7" fillId="0" borderId="6">
      <alignment horizontal="center" vertical="top" shrinkToFit="1"/>
    </xf>
    <xf numFmtId="0" fontId="8" fillId="0" borderId="7">
      <alignment horizontal="left" vertical="top" wrapText="1"/>
    </xf>
    <xf numFmtId="49" fontId="8" fillId="0" borderId="7">
      <alignment horizontal="center" vertical="top" shrinkToFit="1"/>
    </xf>
    <xf numFmtId="4" fontId="8" fillId="0" borderId="7">
      <alignment horizontal="right" vertical="top" shrinkToFit="1"/>
    </xf>
    <xf numFmtId="165" fontId="8" fillId="0" borderId="7">
      <alignment horizontal="right" vertical="top" shrinkToFit="1"/>
    </xf>
    <xf numFmtId="4" fontId="8" fillId="0" borderId="8">
      <alignment horizontal="right" vertical="top" shrinkToFit="1"/>
    </xf>
    <xf numFmtId="0" fontId="8" fillId="0" borderId="0">
      <alignment horizontal="right" vertical="top" wrapText="1"/>
    </xf>
    <xf numFmtId="0" fontId="9" fillId="0" borderId="0"/>
  </cellStyleXfs>
  <cellXfs count="5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1" xfId="0" applyFont="1" applyFill="1" applyBorder="1"/>
    <xf numFmtId="0" fontId="1" fillId="0" borderId="0" xfId="0" applyFont="1" applyFill="1"/>
    <xf numFmtId="0" fontId="3" fillId="0" borderId="0" xfId="0" applyFont="1" applyFill="1"/>
    <xf numFmtId="164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/>
    </xf>
    <xf numFmtId="164" fontId="1" fillId="0" borderId="0" xfId="0" applyNumberFormat="1" applyFont="1" applyFill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164" fontId="1" fillId="0" borderId="1" xfId="0" applyNumberFormat="1" applyFont="1" applyBorder="1"/>
    <xf numFmtId="164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/>
    </xf>
    <xf numFmtId="164" fontId="1" fillId="0" borderId="1" xfId="0" applyNumberFormat="1" applyFont="1" applyBorder="1"/>
    <xf numFmtId="164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/>
    </xf>
    <xf numFmtId="164" fontId="1" fillId="0" borderId="1" xfId="0" applyNumberFormat="1" applyFont="1" applyBorder="1"/>
    <xf numFmtId="164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/>
    </xf>
    <xf numFmtId="164" fontId="1" fillId="0" borderId="1" xfId="0" applyNumberFormat="1" applyFont="1" applyBorder="1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/>
    <xf numFmtId="0" fontId="1" fillId="0" borderId="0" xfId="0" applyFont="1" applyFill="1"/>
    <xf numFmtId="164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vertical="top"/>
    </xf>
    <xf numFmtId="164" fontId="1" fillId="0" borderId="1" xfId="0" applyNumberFormat="1" applyFont="1" applyBorder="1"/>
    <xf numFmtId="0" fontId="3" fillId="4" borderId="1" xfId="0" applyFont="1" applyFill="1" applyBorder="1" applyAlignment="1">
      <alignment vertical="top"/>
    </xf>
    <xf numFmtId="0" fontId="3" fillId="4" borderId="1" xfId="0" applyFont="1" applyFill="1" applyBorder="1" applyAlignment="1">
      <alignment vertical="top" wrapText="1"/>
    </xf>
    <xf numFmtId="164" fontId="3" fillId="4" borderId="1" xfId="0" applyNumberFormat="1" applyFont="1" applyFill="1" applyBorder="1"/>
    <xf numFmtId="164" fontId="3" fillId="4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wrapText="1"/>
    </xf>
    <xf numFmtId="0" fontId="3" fillId="4" borderId="1" xfId="0" applyFont="1" applyFill="1" applyBorder="1"/>
    <xf numFmtId="0" fontId="3" fillId="5" borderId="1" xfId="0" applyFont="1" applyFill="1" applyBorder="1"/>
    <xf numFmtId="0" fontId="3" fillId="5" borderId="1" xfId="0" applyFont="1" applyFill="1" applyBorder="1" applyAlignment="1">
      <alignment vertical="top" wrapText="1"/>
    </xf>
    <xf numFmtId="164" fontId="3" fillId="5" borderId="1" xfId="0" applyNumberFormat="1" applyFont="1" applyFill="1" applyBorder="1"/>
    <xf numFmtId="164" fontId="1" fillId="5" borderId="1" xfId="0" applyNumberFormat="1" applyFont="1" applyFill="1" applyBorder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11" fillId="4" borderId="1" xfId="0" applyNumberFormat="1" applyFont="1" applyFill="1" applyBorder="1"/>
    <xf numFmtId="164" fontId="12" fillId="0" borderId="1" xfId="0" applyNumberFormat="1" applyFont="1" applyBorder="1"/>
    <xf numFmtId="164" fontId="13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/>
    <xf numFmtId="164" fontId="11" fillId="4" borderId="0" xfId="0" applyNumberFormat="1" applyFont="1" applyFill="1"/>
    <xf numFmtId="164" fontId="12" fillId="0" borderId="0" xfId="0" applyNumberFormat="1" applyFont="1"/>
    <xf numFmtId="164" fontId="11" fillId="5" borderId="1" xfId="0" applyNumberFormat="1" applyFont="1" applyFill="1" applyBorder="1"/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1" xfId="0" applyFont="1" applyBorder="1"/>
    <xf numFmtId="0" fontId="14" fillId="0" borderId="1" xfId="0" applyFont="1" applyFill="1" applyBorder="1" applyAlignment="1">
      <alignment horizontal="justify" vertical="top" wrapText="1"/>
    </xf>
    <xf numFmtId="0" fontId="14" fillId="0" borderId="1" xfId="0" applyFont="1" applyBorder="1" applyAlignment="1">
      <alignment horizontal="justify" vertical="top" wrapText="1"/>
    </xf>
    <xf numFmtId="0" fontId="15" fillId="0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</cellXfs>
  <cellStyles count="20">
    <cellStyle name="ex58" xfId="3"/>
    <cellStyle name="ex59" xfId="4"/>
    <cellStyle name="ex60" xfId="5"/>
    <cellStyle name="ex61" xfId="6"/>
    <cellStyle name="ex62" xfId="7"/>
    <cellStyle name="ex63" xfId="8"/>
    <cellStyle name="ex64" xfId="9"/>
    <cellStyle name="ex65" xfId="10"/>
    <cellStyle name="ex66" xfId="11"/>
    <cellStyle name="ex67" xfId="12"/>
    <cellStyle name="ex68" xfId="13"/>
    <cellStyle name="ex69" xfId="14"/>
    <cellStyle name="ex70" xfId="15"/>
    <cellStyle name="ex71" xfId="16"/>
    <cellStyle name="ex72" xfId="17"/>
    <cellStyle name="st57" xfId="18"/>
    <cellStyle name="xl_bot_header" xfId="2"/>
    <cellStyle name="Обычный" xfId="0" builtinId="0"/>
    <cellStyle name="Обычный 2" xfId="1"/>
    <cellStyle name="Обычный 3" xfId="1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52"/>
  <sheetViews>
    <sheetView tabSelected="1" topLeftCell="A13" zoomScaleNormal="100" workbookViewId="0">
      <selection activeCell="C22" sqref="B22:C22"/>
    </sheetView>
  </sheetViews>
  <sheetFormatPr defaultRowHeight="15" x14ac:dyDescent="0.25"/>
  <cols>
    <col min="1" max="1" width="13.7109375" style="1" customWidth="1"/>
    <col min="2" max="2" width="70.7109375" style="9" customWidth="1"/>
    <col min="3" max="3" width="15.7109375" style="2" customWidth="1"/>
    <col min="4" max="4" width="16.85546875" style="2" customWidth="1"/>
    <col min="5" max="5" width="15.28515625" style="45" customWidth="1"/>
    <col min="6" max="6" width="13.28515625" style="45" customWidth="1"/>
    <col min="7" max="7" width="11.140625" style="1" customWidth="1"/>
    <col min="8" max="8" width="10.42578125" style="10" customWidth="1"/>
    <col min="9" max="9" width="35.42578125" style="1" customWidth="1"/>
    <col min="10" max="16384" width="9.140625" style="1"/>
  </cols>
  <sheetData>
    <row r="2" spans="1:10" ht="24" customHeight="1" x14ac:dyDescent="0.3">
      <c r="A2" s="55" t="s">
        <v>91</v>
      </c>
      <c r="B2" s="55"/>
      <c r="C2" s="55"/>
      <c r="D2" s="55"/>
      <c r="E2" s="55"/>
      <c r="F2" s="55"/>
      <c r="G2" s="55"/>
      <c r="H2" s="55"/>
      <c r="I2" s="55"/>
    </row>
    <row r="3" spans="1:10" ht="18" customHeight="1" x14ac:dyDescent="0.25"/>
    <row r="4" spans="1:10" ht="85.5" customHeight="1" x14ac:dyDescent="0.25">
      <c r="A4" s="38" t="s">
        <v>2</v>
      </c>
      <c r="B4" s="39" t="s">
        <v>3</v>
      </c>
      <c r="C4" s="42" t="s">
        <v>97</v>
      </c>
      <c r="D4" s="42" t="s">
        <v>98</v>
      </c>
      <c r="E4" s="42" t="s">
        <v>96</v>
      </c>
      <c r="F4" s="42" t="s">
        <v>89</v>
      </c>
      <c r="G4" s="47" t="s">
        <v>0</v>
      </c>
      <c r="H4" s="47" t="s">
        <v>1</v>
      </c>
      <c r="I4" s="38" t="s">
        <v>99</v>
      </c>
    </row>
    <row r="5" spans="1:10" s="5" customFormat="1" ht="14.25" x14ac:dyDescent="0.2">
      <c r="A5" s="27" t="s">
        <v>8</v>
      </c>
      <c r="B5" s="28" t="s">
        <v>7</v>
      </c>
      <c r="C5" s="29">
        <f>SUM(C6:C11)</f>
        <v>1843095.8222500002</v>
      </c>
      <c r="D5" s="29">
        <f t="shared" ref="D5:F5" si="0">SUM(D6:D11)</f>
        <v>1876874.2058099995</v>
      </c>
      <c r="E5" s="40">
        <f t="shared" si="0"/>
        <v>1876874.2058099995</v>
      </c>
      <c r="F5" s="40">
        <f t="shared" si="0"/>
        <v>1869706.4903799996</v>
      </c>
      <c r="G5" s="30">
        <f>F5/C5*100</f>
        <v>101.44380274800437</v>
      </c>
      <c r="H5" s="30">
        <f t="shared" ref="H5:H13" si="1">F5/E5*100</f>
        <v>99.618103578395846</v>
      </c>
      <c r="I5" s="48"/>
    </row>
    <row r="6" spans="1:10" s="4" customFormat="1" ht="16.5" customHeight="1" x14ac:dyDescent="0.25">
      <c r="A6" s="7" t="s">
        <v>59</v>
      </c>
      <c r="B6" s="21" t="s">
        <v>33</v>
      </c>
      <c r="C6" s="11">
        <v>737553.3</v>
      </c>
      <c r="D6" s="26">
        <v>755984.71239999996</v>
      </c>
      <c r="E6" s="41">
        <v>755984.71239999996</v>
      </c>
      <c r="F6" s="41">
        <v>752718.71868000005</v>
      </c>
      <c r="G6" s="6">
        <f>F6/C6*100</f>
        <v>102.0561793540887</v>
      </c>
      <c r="H6" s="30">
        <f t="shared" si="1"/>
        <v>99.567981512531986</v>
      </c>
      <c r="I6" s="22"/>
      <c r="J6" s="8"/>
    </row>
    <row r="7" spans="1:10" s="23" customFormat="1" ht="21" customHeight="1" x14ac:dyDescent="0.25">
      <c r="A7" s="25" t="s">
        <v>60</v>
      </c>
      <c r="B7" s="21" t="s">
        <v>34</v>
      </c>
      <c r="C7" s="26">
        <v>1018575.52225</v>
      </c>
      <c r="D7" s="26">
        <v>1033856.3091</v>
      </c>
      <c r="E7" s="41">
        <v>1033856.3091</v>
      </c>
      <c r="F7" s="41">
        <v>1029965.0273899999</v>
      </c>
      <c r="G7" s="24">
        <f t="shared" ref="G7:G11" si="2">F7/C7*100</f>
        <v>101.11817974133533</v>
      </c>
      <c r="H7" s="30">
        <f t="shared" si="1"/>
        <v>99.62361484127446</v>
      </c>
      <c r="I7" s="22"/>
      <c r="J7" s="8"/>
    </row>
    <row r="8" spans="1:10" s="4" customFormat="1" ht="20.25" customHeight="1" x14ac:dyDescent="0.25">
      <c r="A8" s="7" t="s">
        <v>61</v>
      </c>
      <c r="B8" s="21" t="s">
        <v>35</v>
      </c>
      <c r="C8" s="11">
        <v>10202</v>
      </c>
      <c r="D8" s="26">
        <v>12302.89431</v>
      </c>
      <c r="E8" s="41">
        <v>12302.89431</v>
      </c>
      <c r="F8" s="41">
        <v>12302.89431</v>
      </c>
      <c r="G8" s="24">
        <f t="shared" si="2"/>
        <v>120.5929652029014</v>
      </c>
      <c r="H8" s="30">
        <f t="shared" si="1"/>
        <v>100</v>
      </c>
      <c r="I8" s="22"/>
    </row>
    <row r="9" spans="1:10" s="4" customFormat="1" ht="29.25" customHeight="1" x14ac:dyDescent="0.25">
      <c r="A9" s="7" t="s">
        <v>62</v>
      </c>
      <c r="B9" s="21" t="s">
        <v>37</v>
      </c>
      <c r="C9" s="11">
        <v>7544.4</v>
      </c>
      <c r="D9" s="26">
        <v>7506.9</v>
      </c>
      <c r="E9" s="41">
        <v>7506.9</v>
      </c>
      <c r="F9" s="41">
        <v>7506.9</v>
      </c>
      <c r="G9" s="24">
        <f t="shared" si="2"/>
        <v>99.502942579926838</v>
      </c>
      <c r="H9" s="30">
        <f t="shared" si="1"/>
        <v>100</v>
      </c>
      <c r="I9" s="22"/>
    </row>
    <row r="10" spans="1:10" s="4" customFormat="1" ht="30" x14ac:dyDescent="0.25">
      <c r="A10" s="22" t="s">
        <v>63</v>
      </c>
      <c r="B10" s="32" t="s">
        <v>36</v>
      </c>
      <c r="C10" s="26">
        <v>69.5</v>
      </c>
      <c r="D10" s="26">
        <v>69.5</v>
      </c>
      <c r="E10" s="41">
        <v>69.5</v>
      </c>
      <c r="F10" s="41">
        <v>69.5</v>
      </c>
      <c r="G10" s="24">
        <f t="shared" si="2"/>
        <v>100</v>
      </c>
      <c r="H10" s="30">
        <f t="shared" si="1"/>
        <v>100</v>
      </c>
      <c r="I10" s="22"/>
    </row>
    <row r="11" spans="1:10" s="4" customFormat="1" ht="30" x14ac:dyDescent="0.25">
      <c r="A11" s="7" t="s">
        <v>64</v>
      </c>
      <c r="B11" s="21" t="s">
        <v>38</v>
      </c>
      <c r="C11" s="11">
        <v>69151.100000000006</v>
      </c>
      <c r="D11" s="26">
        <v>67153.89</v>
      </c>
      <c r="E11" s="41">
        <v>67153.89</v>
      </c>
      <c r="F11" s="41">
        <v>67143.45</v>
      </c>
      <c r="G11" s="24">
        <f t="shared" si="2"/>
        <v>97.096720081097757</v>
      </c>
      <c r="H11" s="30">
        <f t="shared" si="1"/>
        <v>99.984453618397978</v>
      </c>
      <c r="I11" s="22"/>
    </row>
    <row r="12" spans="1:10" s="5" customFormat="1" ht="32.25" customHeight="1" x14ac:dyDescent="0.25">
      <c r="A12" s="27" t="s">
        <v>10</v>
      </c>
      <c r="B12" s="28" t="s">
        <v>9</v>
      </c>
      <c r="C12" s="29">
        <f>C13+C14</f>
        <v>90193.324000000008</v>
      </c>
      <c r="D12" s="29">
        <f t="shared" ref="D12:F12" si="3">D13+D14</f>
        <v>91423.940600000002</v>
      </c>
      <c r="E12" s="40">
        <f t="shared" si="3"/>
        <v>91423.940600000002</v>
      </c>
      <c r="F12" s="40">
        <f t="shared" si="3"/>
        <v>88428.016499999998</v>
      </c>
      <c r="G12" s="31">
        <f>F12/C12*100</f>
        <v>98.042751479034081</v>
      </c>
      <c r="H12" s="30">
        <f t="shared" si="1"/>
        <v>96.723042038728295</v>
      </c>
      <c r="I12" s="48"/>
    </row>
    <row r="13" spans="1:10" s="4" customFormat="1" ht="19.5" customHeight="1" x14ac:dyDescent="0.25">
      <c r="A13" s="7" t="s">
        <v>65</v>
      </c>
      <c r="B13" s="21" t="s">
        <v>39</v>
      </c>
      <c r="C13" s="11">
        <v>90170.724000000002</v>
      </c>
      <c r="D13" s="26">
        <v>91423.940600000002</v>
      </c>
      <c r="E13" s="41">
        <v>91423.940600000002</v>
      </c>
      <c r="F13" s="41">
        <v>88428.016499999998</v>
      </c>
      <c r="G13" s="6">
        <f>F13/C13*100</f>
        <v>98.067324489930897</v>
      </c>
      <c r="H13" s="30">
        <f t="shared" si="1"/>
        <v>96.723042038728295</v>
      </c>
      <c r="I13" s="22"/>
    </row>
    <row r="14" spans="1:10" s="23" customFormat="1" x14ac:dyDescent="0.25">
      <c r="A14" s="25" t="s">
        <v>66</v>
      </c>
      <c r="B14" s="21" t="s">
        <v>40</v>
      </c>
      <c r="C14" s="26">
        <v>22.6</v>
      </c>
      <c r="D14" s="26">
        <v>0</v>
      </c>
      <c r="E14" s="41">
        <v>0</v>
      </c>
      <c r="F14" s="41">
        <v>0</v>
      </c>
      <c r="G14" s="24">
        <f>F14/C14*100</f>
        <v>0</v>
      </c>
      <c r="H14" s="30"/>
      <c r="I14" s="22"/>
    </row>
    <row r="15" spans="1:10" s="4" customFormat="1" x14ac:dyDescent="0.25">
      <c r="A15" s="27" t="s">
        <v>12</v>
      </c>
      <c r="B15" s="28" t="s">
        <v>11</v>
      </c>
      <c r="C15" s="29">
        <f>SUM(C16:C18)</f>
        <v>324376.94</v>
      </c>
      <c r="D15" s="29">
        <f t="shared" ref="D15:F15" si="4">SUM(D16:D18)</f>
        <v>413453.48077999993</v>
      </c>
      <c r="E15" s="40">
        <f t="shared" si="4"/>
        <v>431776.88077999995</v>
      </c>
      <c r="F15" s="40">
        <f t="shared" si="4"/>
        <v>431208.17073999997</v>
      </c>
      <c r="G15" s="30">
        <f>F15/C15*100</f>
        <v>132.93428649397828</v>
      </c>
      <c r="H15" s="30">
        <f t="shared" ref="H15:H49" si="5">F15/E15*100</f>
        <v>99.868286129870455</v>
      </c>
      <c r="I15" s="22"/>
    </row>
    <row r="16" spans="1:10" s="4" customFormat="1" ht="25.5" customHeight="1" x14ac:dyDescent="0.25">
      <c r="A16" s="7" t="s">
        <v>67</v>
      </c>
      <c r="B16" s="21" t="s">
        <v>41</v>
      </c>
      <c r="C16" s="11">
        <v>201137.84</v>
      </c>
      <c r="D16" s="26">
        <v>276801.05242999998</v>
      </c>
      <c r="E16" s="41">
        <v>295124.45243</v>
      </c>
      <c r="F16" s="41">
        <v>294756.24576000002</v>
      </c>
      <c r="G16" s="6">
        <f>F16/C16*100</f>
        <v>146.54440246549331</v>
      </c>
      <c r="H16" s="30">
        <f t="shared" si="5"/>
        <v>99.875236813836253</v>
      </c>
      <c r="I16" s="22"/>
    </row>
    <row r="17" spans="1:9" s="23" customFormat="1" ht="30" x14ac:dyDescent="0.25">
      <c r="A17" s="25" t="s">
        <v>68</v>
      </c>
      <c r="B17" s="21" t="s">
        <v>42</v>
      </c>
      <c r="C17" s="26">
        <v>114563.3</v>
      </c>
      <c r="D17" s="26">
        <v>117199.02101</v>
      </c>
      <c r="E17" s="41">
        <v>117199.02101</v>
      </c>
      <c r="F17" s="41">
        <v>117173.76020999999</v>
      </c>
      <c r="G17" s="24">
        <f t="shared" ref="G17:G18" si="6">F17/C17*100</f>
        <v>102.27861820495743</v>
      </c>
      <c r="H17" s="30">
        <f t="shared" si="5"/>
        <v>99.978446236340275</v>
      </c>
      <c r="I17" s="52"/>
    </row>
    <row r="18" spans="1:9" s="4" customFormat="1" x14ac:dyDescent="0.25">
      <c r="A18" s="3" t="s">
        <v>69</v>
      </c>
      <c r="B18" s="21" t="s">
        <v>43</v>
      </c>
      <c r="C18" s="11">
        <v>8675.7999999999993</v>
      </c>
      <c r="D18" s="26">
        <v>19453.407340000002</v>
      </c>
      <c r="E18" s="41">
        <v>19453.407340000002</v>
      </c>
      <c r="F18" s="41">
        <v>19278.164769999999</v>
      </c>
      <c r="G18" s="24">
        <f t="shared" si="6"/>
        <v>222.20619159040092</v>
      </c>
      <c r="H18" s="30">
        <f t="shared" si="5"/>
        <v>99.099167734797447</v>
      </c>
      <c r="I18" s="52"/>
    </row>
    <row r="19" spans="1:9" ht="28.5" x14ac:dyDescent="0.25">
      <c r="A19" s="27" t="s">
        <v>16</v>
      </c>
      <c r="B19" s="28" t="s">
        <v>15</v>
      </c>
      <c r="C19" s="29">
        <f>SUM(C20:C22)</f>
        <v>32284.197100000001</v>
      </c>
      <c r="D19" s="29">
        <f>SUM(D20:D22)</f>
        <v>30506.211310000002</v>
      </c>
      <c r="E19" s="40">
        <f>SUM(E20:E22)</f>
        <v>30506.211310000002</v>
      </c>
      <c r="F19" s="40">
        <f>SUM(F20:F22)</f>
        <v>28769.200369999999</v>
      </c>
      <c r="G19" s="31">
        <f>F19/C19*100</f>
        <v>89.112330348150408</v>
      </c>
      <c r="H19" s="30">
        <f t="shared" si="5"/>
        <v>94.306041735734624</v>
      </c>
      <c r="I19" s="53"/>
    </row>
    <row r="20" spans="1:9" x14ac:dyDescent="0.25">
      <c r="A20" s="13" t="s">
        <v>70</v>
      </c>
      <c r="B20" s="21" t="s">
        <v>44</v>
      </c>
      <c r="C20" s="14">
        <v>3199.7970999999998</v>
      </c>
      <c r="D20" s="26">
        <v>3199.7970999999998</v>
      </c>
      <c r="E20" s="41">
        <v>3199.7970999999998</v>
      </c>
      <c r="F20" s="43">
        <v>3191.1012000000001</v>
      </c>
      <c r="G20" s="12">
        <f>F20/C20*100</f>
        <v>99.728235893457125</v>
      </c>
      <c r="H20" s="30">
        <f t="shared" si="5"/>
        <v>99.728235893457125</v>
      </c>
      <c r="I20" s="53"/>
    </row>
    <row r="21" spans="1:9" ht="58.5" customHeight="1" x14ac:dyDescent="0.25">
      <c r="A21" s="25" t="s">
        <v>71</v>
      </c>
      <c r="B21" s="21" t="s">
        <v>45</v>
      </c>
      <c r="C21" s="26">
        <v>26224.400000000001</v>
      </c>
      <c r="D21" s="26">
        <v>24470.765340000002</v>
      </c>
      <c r="E21" s="41">
        <v>24470.765340000002</v>
      </c>
      <c r="F21" s="43">
        <v>22742.457299999998</v>
      </c>
      <c r="G21" s="24">
        <f t="shared" ref="G21:G22" si="7">F21/C21*100</f>
        <v>86.72250766461768</v>
      </c>
      <c r="H21" s="30">
        <f t="shared" si="5"/>
        <v>92.937253837439627</v>
      </c>
      <c r="I21" s="52" t="s">
        <v>103</v>
      </c>
    </row>
    <row r="22" spans="1:9" ht="33" customHeight="1" x14ac:dyDescent="0.25">
      <c r="A22" s="13" t="s">
        <v>72</v>
      </c>
      <c r="B22" s="21" t="s">
        <v>46</v>
      </c>
      <c r="C22" s="14">
        <v>2860</v>
      </c>
      <c r="D22" s="26">
        <v>2835.64887</v>
      </c>
      <c r="E22" s="41">
        <v>2835.64887</v>
      </c>
      <c r="F22" s="43">
        <v>2835.6418699999999</v>
      </c>
      <c r="G22" s="24">
        <f t="shared" si="7"/>
        <v>99.14831713286712</v>
      </c>
      <c r="H22" s="30">
        <f t="shared" si="5"/>
        <v>99.999753142919985</v>
      </c>
      <c r="I22" s="53"/>
    </row>
    <row r="23" spans="1:9" x14ac:dyDescent="0.25">
      <c r="A23" s="27" t="s">
        <v>14</v>
      </c>
      <c r="B23" s="28" t="s">
        <v>13</v>
      </c>
      <c r="C23" s="29">
        <f>C24</f>
        <v>1088.6110000000001</v>
      </c>
      <c r="D23" s="29">
        <f t="shared" ref="D23:F23" si="8">D24</f>
        <v>121.611</v>
      </c>
      <c r="E23" s="40">
        <f t="shared" si="8"/>
        <v>121.611</v>
      </c>
      <c r="F23" s="40">
        <f t="shared" si="8"/>
        <v>113.389</v>
      </c>
      <c r="G23" s="30">
        <f>F23/C23*100</f>
        <v>10.41593369899808</v>
      </c>
      <c r="H23" s="30">
        <f t="shared" si="5"/>
        <v>93.239098436819035</v>
      </c>
      <c r="I23" s="53"/>
    </row>
    <row r="24" spans="1:9" ht="51" x14ac:dyDescent="0.25">
      <c r="A24" s="13" t="s">
        <v>73</v>
      </c>
      <c r="B24" s="21" t="s">
        <v>47</v>
      </c>
      <c r="C24" s="14">
        <v>1088.6110000000001</v>
      </c>
      <c r="D24" s="26">
        <v>121.611</v>
      </c>
      <c r="E24" s="41">
        <v>121.611</v>
      </c>
      <c r="F24" s="41">
        <v>113.389</v>
      </c>
      <c r="G24" s="12">
        <f>F24/C24*100</f>
        <v>10.41593369899808</v>
      </c>
      <c r="H24" s="30">
        <f t="shared" si="5"/>
        <v>93.239098436819035</v>
      </c>
      <c r="I24" s="52" t="s">
        <v>108</v>
      </c>
    </row>
    <row r="25" spans="1:9" ht="17.25" customHeight="1" x14ac:dyDescent="0.25">
      <c r="A25" s="27" t="s">
        <v>17</v>
      </c>
      <c r="B25" s="28" t="s">
        <v>20</v>
      </c>
      <c r="C25" s="29">
        <f>SUM(C26:C31)</f>
        <v>371177.02229999995</v>
      </c>
      <c r="D25" s="29">
        <f t="shared" ref="D25:F25" si="9">SUM(D26:D31)</f>
        <v>476342.71314000001</v>
      </c>
      <c r="E25" s="40">
        <f t="shared" si="9"/>
        <v>476342.71314000001</v>
      </c>
      <c r="F25" s="40">
        <f t="shared" si="9"/>
        <v>410674.62317000004</v>
      </c>
      <c r="G25" s="31">
        <f>F25/C25*100</f>
        <v>110.64117617659979</v>
      </c>
      <c r="H25" s="30">
        <f t="shared" si="5"/>
        <v>86.214108422668417</v>
      </c>
      <c r="I25" s="49"/>
    </row>
    <row r="26" spans="1:9" ht="90" customHeight="1" x14ac:dyDescent="0.25">
      <c r="A26" s="13" t="s">
        <v>74</v>
      </c>
      <c r="B26" s="21" t="s">
        <v>48</v>
      </c>
      <c r="C26" s="14">
        <v>48415.4</v>
      </c>
      <c r="D26" s="26">
        <v>41414.216800000002</v>
      </c>
      <c r="E26" s="41">
        <v>41414.216800000002</v>
      </c>
      <c r="F26" s="41">
        <v>1285.8040000000001</v>
      </c>
      <c r="G26" s="12">
        <f>F26/C26*100</f>
        <v>2.6557748154512821</v>
      </c>
      <c r="H26" s="30">
        <f t="shared" si="5"/>
        <v>3.1047405923658564</v>
      </c>
      <c r="I26" s="50" t="s">
        <v>102</v>
      </c>
    </row>
    <row r="27" spans="1:9" x14ac:dyDescent="0.25">
      <c r="A27" s="25" t="s">
        <v>75</v>
      </c>
      <c r="B27" s="21" t="s">
        <v>92</v>
      </c>
      <c r="C27" s="26">
        <v>36165.4</v>
      </c>
      <c r="D27" s="26">
        <v>165867.36024000001</v>
      </c>
      <c r="E27" s="41">
        <v>165867.36024000001</v>
      </c>
      <c r="F27" s="41">
        <v>165030.86060000001</v>
      </c>
      <c r="G27" s="24">
        <f t="shared" ref="G27:G31" si="10">F27/C27*100</f>
        <v>456.32250880676003</v>
      </c>
      <c r="H27" s="30">
        <f t="shared" si="5"/>
        <v>99.495681586305082</v>
      </c>
      <c r="I27" s="51"/>
    </row>
    <row r="28" spans="1:9" ht="25.5" x14ac:dyDescent="0.25">
      <c r="A28" s="16" t="s">
        <v>76</v>
      </c>
      <c r="B28" s="21" t="s">
        <v>49</v>
      </c>
      <c r="C28" s="17">
        <v>55066.098299999998</v>
      </c>
      <c r="D28" s="26">
        <v>2331.07699</v>
      </c>
      <c r="E28" s="41">
        <v>2331.07699</v>
      </c>
      <c r="F28" s="41">
        <v>2129.8714</v>
      </c>
      <c r="G28" s="24">
        <f t="shared" si="10"/>
        <v>3.867845127498347</v>
      </c>
      <c r="H28" s="30">
        <f t="shared" si="5"/>
        <v>91.368556642996154</v>
      </c>
      <c r="I28" s="50" t="s">
        <v>110</v>
      </c>
    </row>
    <row r="29" spans="1:9" ht="242.25" x14ac:dyDescent="0.25">
      <c r="A29" s="16" t="s">
        <v>77</v>
      </c>
      <c r="B29" s="21" t="s">
        <v>93</v>
      </c>
      <c r="C29" s="17">
        <v>177378</v>
      </c>
      <c r="D29" s="26">
        <v>199387.53195</v>
      </c>
      <c r="E29" s="41">
        <v>199387.53195</v>
      </c>
      <c r="F29" s="41">
        <v>186459.01193000001</v>
      </c>
      <c r="G29" s="24">
        <f t="shared" si="10"/>
        <v>105.11958187035597</v>
      </c>
      <c r="H29" s="30">
        <f t="shared" si="5"/>
        <v>93.515883418807718</v>
      </c>
      <c r="I29" s="50" t="s">
        <v>109</v>
      </c>
    </row>
    <row r="30" spans="1:9" ht="57" customHeight="1" x14ac:dyDescent="0.25">
      <c r="A30" s="16" t="s">
        <v>78</v>
      </c>
      <c r="B30" s="21" t="s">
        <v>50</v>
      </c>
      <c r="C30" s="17">
        <v>3133.0239999999999</v>
      </c>
      <c r="D30" s="26">
        <v>2776.732</v>
      </c>
      <c r="E30" s="41">
        <v>2776.732</v>
      </c>
      <c r="F30" s="41">
        <v>1934.2159999999999</v>
      </c>
      <c r="G30" s="24">
        <f t="shared" si="10"/>
        <v>61.736392699194134</v>
      </c>
      <c r="H30" s="30">
        <f t="shared" si="5"/>
        <v>69.658000844157812</v>
      </c>
      <c r="I30" s="50" t="s">
        <v>104</v>
      </c>
    </row>
    <row r="31" spans="1:9" ht="38.25" x14ac:dyDescent="0.25">
      <c r="A31" s="25" t="s">
        <v>94</v>
      </c>
      <c r="B31" s="21" t="s">
        <v>95</v>
      </c>
      <c r="C31" s="26">
        <v>51019.1</v>
      </c>
      <c r="D31" s="26">
        <v>64565.795160000001</v>
      </c>
      <c r="E31" s="41">
        <v>64565.795160000001</v>
      </c>
      <c r="F31" s="41">
        <v>53834.859239999998</v>
      </c>
      <c r="G31" s="24">
        <f t="shared" si="10"/>
        <v>105.51902961831941</v>
      </c>
      <c r="H31" s="30">
        <f t="shared" si="5"/>
        <v>83.379843935310092</v>
      </c>
      <c r="I31" s="50" t="s">
        <v>107</v>
      </c>
    </row>
    <row r="32" spans="1:9" ht="28.5" x14ac:dyDescent="0.25">
      <c r="A32" s="27" t="s">
        <v>18</v>
      </c>
      <c r="B32" s="28" t="s">
        <v>21</v>
      </c>
      <c r="C32" s="29">
        <f>SUM(C33:C35)</f>
        <v>272029.65113000001</v>
      </c>
      <c r="D32" s="29">
        <f t="shared" ref="D32:F32" si="11">SUM(D33:D35)</f>
        <v>299680.39936000004</v>
      </c>
      <c r="E32" s="40">
        <f t="shared" si="11"/>
        <v>299680.39936000004</v>
      </c>
      <c r="F32" s="40">
        <f t="shared" si="11"/>
        <v>298275.73176000005</v>
      </c>
      <c r="G32" s="31">
        <f>F32/C32*100</f>
        <v>109.6482425797978</v>
      </c>
      <c r="H32" s="30">
        <f t="shared" si="5"/>
        <v>99.531278120624563</v>
      </c>
      <c r="I32" s="51"/>
    </row>
    <row r="33" spans="1:9" ht="30" x14ac:dyDescent="0.25">
      <c r="A33" s="16" t="s">
        <v>79</v>
      </c>
      <c r="B33" s="21" t="s">
        <v>51</v>
      </c>
      <c r="C33" s="17">
        <v>250836.13112999999</v>
      </c>
      <c r="D33" s="26">
        <v>277232.86936000001</v>
      </c>
      <c r="E33" s="41">
        <v>277232.86936000001</v>
      </c>
      <c r="F33" s="41">
        <v>275870.53891</v>
      </c>
      <c r="G33" s="15">
        <f>F33/C33*100</f>
        <v>109.9803834747497</v>
      </c>
      <c r="H33" s="30">
        <f t="shared" si="5"/>
        <v>99.508597067459931</v>
      </c>
      <c r="I33" s="51"/>
    </row>
    <row r="34" spans="1:9" ht="45" x14ac:dyDescent="0.25">
      <c r="A34" s="25" t="s">
        <v>80</v>
      </c>
      <c r="B34" s="21" t="s">
        <v>52</v>
      </c>
      <c r="C34" s="26">
        <v>11600.62</v>
      </c>
      <c r="D34" s="26">
        <v>12267.38</v>
      </c>
      <c r="E34" s="41">
        <v>12267.38</v>
      </c>
      <c r="F34" s="41">
        <v>12225.04285</v>
      </c>
      <c r="G34" s="24">
        <f t="shared" ref="G34:G35" si="12">F34/C34*100</f>
        <v>105.38266790912898</v>
      </c>
      <c r="H34" s="30">
        <f t="shared" si="5"/>
        <v>99.654880259680553</v>
      </c>
      <c r="I34" s="51"/>
    </row>
    <row r="35" spans="1:9" ht="30" x14ac:dyDescent="0.25">
      <c r="A35" s="16" t="s">
        <v>81</v>
      </c>
      <c r="B35" s="21" t="s">
        <v>53</v>
      </c>
      <c r="C35" s="17">
        <v>9592.9</v>
      </c>
      <c r="D35" s="26">
        <v>10180.15</v>
      </c>
      <c r="E35" s="41">
        <v>10180.15</v>
      </c>
      <c r="F35" s="41">
        <v>10180.15</v>
      </c>
      <c r="G35" s="24">
        <f t="shared" si="12"/>
        <v>106.12171501839902</v>
      </c>
      <c r="H35" s="30">
        <f t="shared" si="5"/>
        <v>100</v>
      </c>
      <c r="I35" s="51"/>
    </row>
    <row r="36" spans="1:9" x14ac:dyDescent="0.25">
      <c r="A36" s="27" t="s">
        <v>19</v>
      </c>
      <c r="B36" s="28" t="s">
        <v>22</v>
      </c>
      <c r="C36" s="29">
        <v>16403.099999999999</v>
      </c>
      <c r="D36" s="29">
        <v>31853.069469999999</v>
      </c>
      <c r="E36" s="40">
        <v>31853.069469999999</v>
      </c>
      <c r="F36" s="40">
        <v>30883.88423</v>
      </c>
      <c r="G36" s="30">
        <f>F36/C36*100</f>
        <v>188.28077759691769</v>
      </c>
      <c r="H36" s="30">
        <f t="shared" si="5"/>
        <v>96.957325444215655</v>
      </c>
      <c r="I36" s="51"/>
    </row>
    <row r="37" spans="1:9" ht="28.5" x14ac:dyDescent="0.25">
      <c r="A37" s="27" t="s">
        <v>87</v>
      </c>
      <c r="B37" s="28" t="s">
        <v>88</v>
      </c>
      <c r="C37" s="29">
        <v>0</v>
      </c>
      <c r="D37" s="29">
        <v>1600</v>
      </c>
      <c r="E37" s="40">
        <v>1600</v>
      </c>
      <c r="F37" s="40">
        <v>1600</v>
      </c>
      <c r="G37" s="30"/>
      <c r="H37" s="30">
        <f t="shared" si="5"/>
        <v>100</v>
      </c>
      <c r="I37" s="51"/>
    </row>
    <row r="38" spans="1:9" x14ac:dyDescent="0.25">
      <c r="A38" s="27" t="s">
        <v>24</v>
      </c>
      <c r="B38" s="28" t="s">
        <v>23</v>
      </c>
      <c r="C38" s="29">
        <v>90127.167000000001</v>
      </c>
      <c r="D38" s="29">
        <v>114398.55494</v>
      </c>
      <c r="E38" s="40">
        <v>114398.55494</v>
      </c>
      <c r="F38" s="40">
        <v>113715.32369</v>
      </c>
      <c r="G38" s="30">
        <f>F38/C38*100</f>
        <v>126.17208270842464</v>
      </c>
      <c r="H38" s="30">
        <f t="shared" si="5"/>
        <v>99.402762342270549</v>
      </c>
      <c r="I38" s="51"/>
    </row>
    <row r="39" spans="1:9" x14ac:dyDescent="0.25">
      <c r="A39" s="27" t="s">
        <v>25</v>
      </c>
      <c r="B39" s="28" t="s">
        <v>28</v>
      </c>
      <c r="C39" s="29">
        <f>C40+C41</f>
        <v>67657.2</v>
      </c>
      <c r="D39" s="29">
        <f t="shared" ref="D39:F39" si="13">D40+D41</f>
        <v>68338.219280000005</v>
      </c>
      <c r="E39" s="40">
        <f t="shared" si="13"/>
        <v>68338.219280000005</v>
      </c>
      <c r="F39" s="40">
        <f t="shared" si="13"/>
        <v>68259.010540000003</v>
      </c>
      <c r="G39" s="30">
        <f>F39/C39*100</f>
        <v>100.88949962457802</v>
      </c>
      <c r="H39" s="30">
        <f t="shared" si="5"/>
        <v>99.884093058270267</v>
      </c>
      <c r="I39" s="51"/>
    </row>
    <row r="40" spans="1:9" x14ac:dyDescent="0.25">
      <c r="A40" s="19" t="s">
        <v>82</v>
      </c>
      <c r="B40" s="21" t="s">
        <v>55</v>
      </c>
      <c r="C40" s="20">
        <v>143.5</v>
      </c>
      <c r="D40" s="26">
        <v>46.137569999999997</v>
      </c>
      <c r="E40" s="41">
        <v>46.137569999999997</v>
      </c>
      <c r="F40" s="41">
        <f>E40</f>
        <v>46.137569999999997</v>
      </c>
      <c r="G40" s="18">
        <f>F40/C40*100</f>
        <v>32.151616724738673</v>
      </c>
      <c r="H40" s="30">
        <f t="shared" si="5"/>
        <v>100</v>
      </c>
      <c r="I40" s="51"/>
    </row>
    <row r="41" spans="1:9" x14ac:dyDescent="0.25">
      <c r="A41" s="19" t="s">
        <v>83</v>
      </c>
      <c r="B41" s="21" t="s">
        <v>54</v>
      </c>
      <c r="C41" s="20">
        <v>67513.7</v>
      </c>
      <c r="D41" s="26">
        <v>68292.081709999999</v>
      </c>
      <c r="E41" s="41">
        <v>68292.081709999999</v>
      </c>
      <c r="F41" s="41">
        <v>68212.872969999997</v>
      </c>
      <c r="G41" s="24">
        <f>F41/C41*100</f>
        <v>101.03560161863443</v>
      </c>
      <c r="H41" s="30">
        <f t="shared" si="5"/>
        <v>99.884014752491566</v>
      </c>
      <c r="I41" s="51"/>
    </row>
    <row r="42" spans="1:9" ht="38.25" x14ac:dyDescent="0.25">
      <c r="A42" s="27" t="s">
        <v>26</v>
      </c>
      <c r="B42" s="28" t="s">
        <v>29</v>
      </c>
      <c r="C42" s="29">
        <v>750</v>
      </c>
      <c r="D42" s="29">
        <v>645.81426999999996</v>
      </c>
      <c r="E42" s="40">
        <v>645.81426999999996</v>
      </c>
      <c r="F42" s="40">
        <v>479.56466</v>
      </c>
      <c r="G42" s="30">
        <f>F42/C42*100</f>
        <v>63.941954666666668</v>
      </c>
      <c r="H42" s="30">
        <f t="shared" si="5"/>
        <v>74.257365047074614</v>
      </c>
      <c r="I42" s="50" t="s">
        <v>105</v>
      </c>
    </row>
    <row r="43" spans="1:9" x14ac:dyDescent="0.25">
      <c r="A43" s="27" t="s">
        <v>27</v>
      </c>
      <c r="B43" s="28" t="s">
        <v>30</v>
      </c>
      <c r="C43" s="29">
        <v>127330.1112</v>
      </c>
      <c r="D43" s="29">
        <v>255711.46009000001</v>
      </c>
      <c r="E43" s="40">
        <v>255711.46009000001</v>
      </c>
      <c r="F43" s="40">
        <v>250046.04097999999</v>
      </c>
      <c r="G43" s="30">
        <f t="shared" ref="G43:G44" si="14">F43/C43*100</f>
        <v>196.3762056150627</v>
      </c>
      <c r="H43" s="30">
        <f t="shared" si="5"/>
        <v>97.784448492059752</v>
      </c>
      <c r="I43" s="51"/>
    </row>
    <row r="44" spans="1:9" ht="28.5" x14ac:dyDescent="0.25">
      <c r="A44" s="27" t="s">
        <v>31</v>
      </c>
      <c r="B44" s="28" t="s">
        <v>32</v>
      </c>
      <c r="C44" s="29">
        <f>C45+C46+C47</f>
        <v>90216.458999999988</v>
      </c>
      <c r="D44" s="29">
        <f t="shared" ref="D44:F44" si="15">D45+D46+D47</f>
        <v>199017.65208999999</v>
      </c>
      <c r="E44" s="40">
        <f t="shared" si="15"/>
        <v>199017.65208999999</v>
      </c>
      <c r="F44" s="40">
        <f t="shared" si="15"/>
        <v>106868.17091</v>
      </c>
      <c r="G44" s="30">
        <f t="shared" si="14"/>
        <v>118.45750996500541</v>
      </c>
      <c r="H44" s="30">
        <f t="shared" si="5"/>
        <v>53.697835236078426</v>
      </c>
      <c r="I44" s="50"/>
    </row>
    <row r="45" spans="1:9" ht="38.25" x14ac:dyDescent="0.25">
      <c r="A45" s="25" t="s">
        <v>84</v>
      </c>
      <c r="B45" s="21" t="s">
        <v>56</v>
      </c>
      <c r="C45" s="26">
        <v>74785.058999999994</v>
      </c>
      <c r="D45" s="26">
        <v>91098.60871</v>
      </c>
      <c r="E45" s="41">
        <v>91098.60871</v>
      </c>
      <c r="F45" s="41">
        <v>85716.104819999993</v>
      </c>
      <c r="G45" s="24">
        <f>F45/C45*100</f>
        <v>114.61661723098995</v>
      </c>
      <c r="H45" s="30">
        <f t="shared" si="5"/>
        <v>94.091563014826633</v>
      </c>
      <c r="I45" s="50" t="s">
        <v>106</v>
      </c>
    </row>
    <row r="46" spans="1:9" ht="25.5" x14ac:dyDescent="0.25">
      <c r="A46" s="25" t="s">
        <v>85</v>
      </c>
      <c r="B46" s="21" t="s">
        <v>57</v>
      </c>
      <c r="C46" s="26">
        <v>431.4</v>
      </c>
      <c r="D46" s="26">
        <v>627.29999999999995</v>
      </c>
      <c r="E46" s="41">
        <v>627.29999999999995</v>
      </c>
      <c r="F46" s="41">
        <v>467.3</v>
      </c>
      <c r="G46" s="24">
        <f t="shared" ref="G46:G49" si="16">F46/C46*100</f>
        <v>108.32174316179881</v>
      </c>
      <c r="H46" s="30">
        <f t="shared" si="5"/>
        <v>74.493862585684695</v>
      </c>
      <c r="I46" s="50" t="s">
        <v>111</v>
      </c>
    </row>
    <row r="47" spans="1:9" ht="107.25" customHeight="1" x14ac:dyDescent="0.25">
      <c r="A47" s="22" t="s">
        <v>86</v>
      </c>
      <c r="B47" s="21" t="s">
        <v>58</v>
      </c>
      <c r="C47" s="26">
        <v>15000</v>
      </c>
      <c r="D47" s="26">
        <v>107291.74338</v>
      </c>
      <c r="E47" s="41">
        <v>107291.74338</v>
      </c>
      <c r="F47" s="41">
        <v>20684.766090000001</v>
      </c>
      <c r="G47" s="24">
        <f t="shared" si="16"/>
        <v>137.89844060000001</v>
      </c>
      <c r="H47" s="30">
        <f t="shared" si="5"/>
        <v>19.2789915033255</v>
      </c>
      <c r="I47" s="50" t="s">
        <v>101</v>
      </c>
    </row>
    <row r="48" spans="1:9" ht="27.75" customHeight="1" x14ac:dyDescent="0.25">
      <c r="A48" s="33" t="s">
        <v>4</v>
      </c>
      <c r="B48" s="28" t="s">
        <v>5</v>
      </c>
      <c r="C48" s="29">
        <v>27378</v>
      </c>
      <c r="D48" s="29">
        <v>57235.085310000002</v>
      </c>
      <c r="E48" s="40">
        <v>61688.885309999998</v>
      </c>
      <c r="F48" s="44">
        <v>48264.727850000003</v>
      </c>
      <c r="G48" s="31">
        <f t="shared" si="16"/>
        <v>176.29018865512455</v>
      </c>
      <c r="H48" s="30">
        <f t="shared" si="5"/>
        <v>78.238936572543508</v>
      </c>
      <c r="I48" s="50" t="s">
        <v>100</v>
      </c>
    </row>
    <row r="49" spans="1:9" x14ac:dyDescent="0.25">
      <c r="A49" s="34"/>
      <c r="B49" s="35" t="s">
        <v>6</v>
      </c>
      <c r="C49" s="36">
        <f>C48+C44+C43+C42+C39+C38+C36+C32+C25+C23+C19+C15+C12+C5+C37</f>
        <v>3354107.6049800003</v>
      </c>
      <c r="D49" s="36">
        <f>D48+D44+D43+D42+D39+D38+D36+D32+D25+D23+D19+D15+D12+D5+D37</f>
        <v>3917202.4174499996</v>
      </c>
      <c r="E49" s="46">
        <f>E48+E44+E43+E42+E39+E38+E36+E32+E25+E23+E19+E15+E12+E5+E37</f>
        <v>3939979.6174499998</v>
      </c>
      <c r="F49" s="46">
        <f>F48+F44+F43+F42+F39+F38+F36+F32+F25+F23+F19+F15+F12+F5+F37</f>
        <v>3747292.3447799995</v>
      </c>
      <c r="G49" s="37">
        <f t="shared" si="16"/>
        <v>111.72248437158723</v>
      </c>
      <c r="H49" s="30">
        <f t="shared" si="5"/>
        <v>95.109434784469528</v>
      </c>
      <c r="I49" s="51"/>
    </row>
    <row r="52" spans="1:9" x14ac:dyDescent="0.25">
      <c r="A52" s="54" t="s">
        <v>90</v>
      </c>
      <c r="B52" s="54"/>
      <c r="C52" s="54"/>
      <c r="D52" s="54"/>
      <c r="E52" s="54"/>
      <c r="F52" s="54"/>
      <c r="G52" s="54"/>
      <c r="H52" s="54"/>
    </row>
  </sheetData>
  <mergeCells count="2">
    <mergeCell ref="A52:H52"/>
    <mergeCell ref="A2:I2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МП  2024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2025-04-28T11:05:54Z</dcterms:modified>
</cp:coreProperties>
</file>