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9440" windowHeight="11205"/>
  </bookViews>
  <sheets>
    <sheet name="1 квартал 2024" sheetId="8" r:id="rId1"/>
  </sheets>
  <definedNames>
    <definedName name="_xlnm.Print_Titles" localSheetId="0">'1 квартал 2024'!$4:$4</definedName>
    <definedName name="_xlnm.Print_Area" localSheetId="0">'1 квартал 2024'!$A$1:$H$52</definedName>
  </definedNames>
  <calcPr calcId="145621"/>
</workbook>
</file>

<file path=xl/calcChain.xml><?xml version="1.0" encoding="utf-8"?>
<calcChain xmlns="http://schemas.openxmlformats.org/spreadsheetml/2006/main">
  <c r="H6" i="8" l="1"/>
  <c r="H7" i="8"/>
  <c r="H8" i="8"/>
  <c r="H9" i="8"/>
  <c r="H11" i="8"/>
  <c r="H12" i="8"/>
  <c r="H13" i="8"/>
  <c r="H15" i="8"/>
  <c r="H16" i="8"/>
  <c r="H17" i="8"/>
  <c r="H18" i="8"/>
  <c r="H19" i="8"/>
  <c r="H21" i="8"/>
  <c r="H22" i="8"/>
  <c r="H23" i="8"/>
  <c r="H27" i="8"/>
  <c r="H30" i="8"/>
  <c r="H31" i="8"/>
  <c r="H32" i="8"/>
  <c r="H34" i="8"/>
  <c r="H35" i="8"/>
  <c r="H36" i="8"/>
  <c r="H37" i="8"/>
  <c r="H38" i="8"/>
  <c r="H40" i="8"/>
  <c r="H41" i="8"/>
  <c r="H44" i="8"/>
  <c r="H45" i="8"/>
  <c r="H46" i="8"/>
  <c r="H47" i="8"/>
  <c r="H48" i="8"/>
  <c r="H49" i="8"/>
  <c r="H50" i="8"/>
  <c r="H51" i="8"/>
  <c r="H52" i="8"/>
  <c r="H5" i="8"/>
  <c r="G52" i="8"/>
  <c r="G47" i="8"/>
  <c r="F47" i="8"/>
  <c r="G41" i="8"/>
  <c r="F41" i="8"/>
  <c r="G34" i="8"/>
  <c r="F34" i="8"/>
  <c r="G27" i="8"/>
  <c r="F27" i="8"/>
  <c r="F52" i="8" s="1"/>
  <c r="G24" i="8"/>
  <c r="F24" i="8"/>
  <c r="G19" i="8"/>
  <c r="F19" i="8"/>
  <c r="G15" i="8"/>
  <c r="F15" i="8"/>
  <c r="G12" i="8"/>
  <c r="F12" i="8"/>
  <c r="E52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1" i="8"/>
  <c r="E22" i="8"/>
  <c r="E23" i="8"/>
  <c r="E24" i="8"/>
  <c r="E25" i="8"/>
  <c r="E27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4" i="8"/>
  <c r="E45" i="8"/>
  <c r="E46" i="8"/>
  <c r="E47" i="8"/>
  <c r="E48" i="8"/>
  <c r="E49" i="8"/>
  <c r="E50" i="8"/>
  <c r="E51" i="8"/>
  <c r="E5" i="8"/>
  <c r="D41" i="8"/>
  <c r="C41" i="8"/>
  <c r="D34" i="8"/>
  <c r="C34" i="8"/>
  <c r="D27" i="8"/>
  <c r="C27" i="8"/>
  <c r="D24" i="8"/>
  <c r="C24" i="8"/>
  <c r="D19" i="8"/>
  <c r="C19" i="8"/>
  <c r="D15" i="8"/>
  <c r="C15" i="8"/>
  <c r="D12" i="8"/>
  <c r="C12" i="8"/>
  <c r="D5" i="8"/>
  <c r="C5" i="8"/>
  <c r="D47" i="8"/>
  <c r="C47" i="8"/>
  <c r="C52" i="8" l="1"/>
  <c r="D52" i="8"/>
  <c r="G5" i="8"/>
  <c r="F5" i="8"/>
</calcChain>
</file>

<file path=xl/sharedStrings.xml><?xml version="1.0" encoding="utf-8"?>
<sst xmlns="http://schemas.openxmlformats.org/spreadsheetml/2006/main" count="103" uniqueCount="77">
  <si>
    <t>«Развитие дошкольного образования»</t>
  </si>
  <si>
    <t>«Развитие учреждений культуры»</t>
  </si>
  <si>
    <t>«Развитие культуры»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</si>
  <si>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</si>
  <si>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</si>
  <si>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</si>
  <si>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</si>
  <si>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</si>
  <si>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</si>
  <si>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</si>
  <si>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ИТОГО</t>
  </si>
  <si>
    <t>«Развитие общего и дополнительного образования детей»</t>
  </si>
  <si>
    <t>Подпрограмма 6</t>
  </si>
  <si>
    <t>«Охрана окружающей среды»</t>
  </si>
  <si>
    <t>«Комплексное благоустройство городской среды»</t>
  </si>
  <si>
    <t>«Профилактика правонарушений»</t>
  </si>
  <si>
    <t>«Противодействие терроризму и профилактика экстремизма»</t>
  </si>
  <si>
    <t>«Управление муниципальным долгом округа»</t>
  </si>
  <si>
    <t xml:space="preserve">%                                исполнения </t>
  </si>
  <si>
    <t>«Управление земельными ресурсами»</t>
  </si>
  <si>
    <t>Социальная поддержка граждан</t>
  </si>
  <si>
    <t>Обеспечение жильем молодых семей</t>
  </si>
  <si>
    <t>«Взаимодействие с СО НКО»</t>
  </si>
  <si>
    <t>«Развитие сферы ритуальных услуг и мест захоронения»</t>
  </si>
  <si>
    <t>«Организация отлова животных без владельцев»</t>
  </si>
  <si>
    <t xml:space="preserve">«Обеспечение бухгалтерского обслуживания» </t>
  </si>
  <si>
    <t>«Организация бюджетного процесса»</t>
  </si>
  <si>
    <t xml:space="preserve">Отчет о реализации муниципальных программ Печенгского муниципального округа 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</si>
  <si>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</si>
  <si>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</si>
  <si>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</si>
  <si>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</si>
  <si>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</si>
  <si>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</si>
  <si>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</si>
  <si>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</si>
  <si>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</si>
  <si>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</si>
  <si>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</si>
  <si>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</si>
  <si>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</si>
  <si>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«Реализация основополагающего права ребенка жить и воспитываться в семье»</t>
  </si>
  <si>
    <t>«Хозяйственно-эксплуатационное обслуживание муниципальных учреждений муниципального образования»</t>
  </si>
  <si>
    <t>«Развитие потенциала участников образовательного процесса»</t>
  </si>
  <si>
    <t>«Развитие системы дополнительного образования в сфере культуры и искусства»</t>
  </si>
  <si>
    <t>«Повышение безопасности дорожного движения и снижение дорожно-транспортного травматизма»</t>
  </si>
  <si>
    <t>«Обеспечение защиты населения и территорий от чрезвычайных ситуаций»</t>
  </si>
  <si>
    <t>«Повышение инвестиционной привлекательности Печенгского муниципального округа»</t>
  </si>
  <si>
    <t>«Создание условий для обеспечения муниципального управления»</t>
  </si>
  <si>
    <t>«Развитие информационной и технологической инфраструктуры системы муниципального управления в Печенгском муниципальном округе»</t>
  </si>
  <si>
    <t>«Деятельность и развитие муниципальных средств массовой информации Печенского муниципального округа»</t>
  </si>
  <si>
    <t>«Создание безопасных и комфортных условий проживания граждан»</t>
  </si>
  <si>
    <t>Наименование программ</t>
  </si>
  <si>
    <t>Объем финансирования на 2024 год</t>
  </si>
  <si>
    <t>Исполнено по состоянию на 01.04.2024</t>
  </si>
  <si>
    <t>за 1 квартал 2024 года</t>
  </si>
  <si>
    <t>«Жилищно-коммунальноео хозяйство»</t>
  </si>
  <si>
    <t>«Формирование современной городской среды»</t>
  </si>
  <si>
    <t xml:space="preserve">Муниципальная программа Печенгского муниципального округа "Образование"  </t>
  </si>
  <si>
    <t xml:space="preserve">Муниципальная программа Печенгского муницпального округа "Обеспечение социальной стабильности"                                            </t>
  </si>
  <si>
    <t xml:space="preserve">Муниципальная программа Печенгского муниципального округа "Культура" </t>
  </si>
  <si>
    <t>Муниципальная программа Печенгского муниципального округа  "Обеспечение общественного порядка и безопасности населения"</t>
  </si>
  <si>
    <t xml:space="preserve">Муниципальная программа Печенгского муниципального округа "Экономический потенциал" </t>
  </si>
  <si>
    <t>Муниципальная программа Печенгского муниципального округа "Комфортная среда проживания"</t>
  </si>
  <si>
    <t xml:space="preserve">Муниципальная программа Печенгского муниципального округа "Муниципальное управление и гражданское общество" </t>
  </si>
  <si>
    <t xml:space="preserve">Муниципальная программа Печенгского муниципального округа "Молодежная политика" </t>
  </si>
  <si>
    <t xml:space="preserve">Муниципальная программа Печенгского муниципального округа "Укрепление общественного здоровья в Печенгском муниципальном округе" </t>
  </si>
  <si>
    <t xml:space="preserve">Муниципальная программа Печенгского муниципального округа "Физическая культура и спорт" </t>
  </si>
  <si>
    <t xml:space="preserve">Муниципальная программа Печенгского муниципального округа "Муниципальные финансы" </t>
  </si>
  <si>
    <t xml:space="preserve">Муниципальная программа Печенгского муниципального округа "Энергосбережение и повышение энергоэффективности" </t>
  </si>
  <si>
    <t xml:space="preserve">Муниципальная программа Печенгского муниципального округа  «Транспортная система» </t>
  </si>
  <si>
    <t xml:space="preserve">Муниципальная программа Печенгского муниципального округа "Муниципальное имущество и земельные ресурсы" </t>
  </si>
  <si>
    <t>Объем финансрования на 2023 год</t>
  </si>
  <si>
    <t>Исполнено по состоянию на 01.04.2023</t>
  </si>
  <si>
    <t>темп роста к соответствующему периоду прошлого года</t>
  </si>
  <si>
    <t>15</t>
  </si>
  <si>
    <t>Непрограммные направления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</si>
</sst>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_-* #,##0.0\ _₽_-;\-* #,##0.0\ _₽_-;_-* &quot;-&quot;??\ _₽_-;_-@_-"/>
    <numFmt numFmtId="167" formatCode="#,##0.00000"/>
  </numFmts>
  <fonts count="2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" fontId="13" fillId="0" borderId="3">
      <alignment horizontal="right" wrapText="1"/>
    </xf>
    <xf numFmtId="4" fontId="13" fillId="0" borderId="4">
      <alignment horizontal="right" wrapText="1"/>
    </xf>
    <xf numFmtId="49" fontId="13" fillId="0" borderId="3">
      <alignment horizontal="center" wrapText="1"/>
    </xf>
    <xf numFmtId="43" fontId="25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left"/>
    </xf>
    <xf numFmtId="0" fontId="10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49" fontId="1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/>
    <xf numFmtId="164" fontId="18" fillId="0" borderId="0" xfId="1" applyNumberFormat="1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22" fillId="5" borderId="1" xfId="1" applyFont="1" applyFill="1" applyBorder="1" applyAlignment="1">
      <alignment horizontal="left" vertical="center" wrapText="1"/>
    </xf>
    <xf numFmtId="49" fontId="6" fillId="5" borderId="5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9" fontId="24" fillId="0" borderId="5" xfId="1" applyNumberFormat="1" applyFont="1" applyFill="1" applyBorder="1" applyAlignment="1">
      <alignment horizontal="left"/>
    </xf>
    <xf numFmtId="0" fontId="6" fillId="5" borderId="1" xfId="1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left" vertical="center" wrapText="1"/>
    </xf>
    <xf numFmtId="166" fontId="20" fillId="0" borderId="0" xfId="5" applyNumberFormat="1" applyFont="1" applyFill="1"/>
    <xf numFmtId="0" fontId="21" fillId="0" borderId="1" xfId="0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vertical="center"/>
    </xf>
    <xf numFmtId="164" fontId="19" fillId="0" borderId="0" xfId="1" applyNumberFormat="1" applyFont="1" applyFill="1"/>
    <xf numFmtId="0" fontId="24" fillId="0" borderId="0" xfId="1" applyFont="1" applyFill="1" applyAlignment="1">
      <alignment horizontal="right" vertical="center" wrapText="1"/>
    </xf>
    <xf numFmtId="0" fontId="26" fillId="0" borderId="0" xfId="1" applyFont="1" applyFill="1" applyAlignment="1">
      <alignment horizontal="right" vertical="center" wrapText="1"/>
    </xf>
    <xf numFmtId="0" fontId="22" fillId="5" borderId="5" xfId="1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5" xfId="0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164" fontId="18" fillId="5" borderId="5" xfId="1" applyNumberFormat="1" applyFont="1" applyFill="1" applyBorder="1" applyAlignment="1">
      <alignment horizontal="center" vertical="center"/>
    </xf>
    <xf numFmtId="164" fontId="18" fillId="5" borderId="5" xfId="1" applyNumberFormat="1" applyFont="1" applyFill="1" applyBorder="1" applyAlignment="1">
      <alignment horizontal="center"/>
    </xf>
    <xf numFmtId="167" fontId="2" fillId="0" borderId="0" xfId="1" applyNumberFormat="1" applyFont="1" applyFill="1"/>
    <xf numFmtId="167" fontId="11" fillId="0" borderId="1" xfId="0" applyNumberFormat="1" applyFont="1" applyBorder="1" applyAlignment="1">
      <alignment horizontal="center" vertical="center" wrapText="1"/>
    </xf>
    <xf numFmtId="167" fontId="20" fillId="0" borderId="0" xfId="1" applyNumberFormat="1" applyFont="1" applyFill="1"/>
    <xf numFmtId="164" fontId="15" fillId="0" borderId="1" xfId="0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horizontal="right"/>
    </xf>
    <xf numFmtId="164" fontId="18" fillId="5" borderId="5" xfId="1" applyNumberFormat="1" applyFont="1" applyFill="1" applyBorder="1" applyAlignment="1">
      <alignment horizontal="right"/>
    </xf>
    <xf numFmtId="164" fontId="17" fillId="0" borderId="5" xfId="1" applyNumberFormat="1" applyFont="1" applyFill="1" applyBorder="1" applyAlignment="1">
      <alignment horizontal="right"/>
    </xf>
    <xf numFmtId="164" fontId="18" fillId="5" borderId="1" xfId="1" applyNumberFormat="1" applyFont="1" applyFill="1" applyBorder="1" applyAlignment="1">
      <alignment horizontal="right"/>
    </xf>
    <xf numFmtId="164" fontId="15" fillId="0" borderId="1" xfId="5" applyNumberFormat="1" applyFont="1" applyFill="1" applyBorder="1" applyAlignment="1">
      <alignment horizontal="right"/>
    </xf>
    <xf numFmtId="164" fontId="17" fillId="0" borderId="1" xfId="5" applyNumberFormat="1" applyFont="1" applyFill="1" applyBorder="1" applyAlignment="1">
      <alignment horizontal="right"/>
    </xf>
    <xf numFmtId="164" fontId="18" fillId="5" borderId="1" xfId="5" applyNumberFormat="1" applyFont="1" applyFill="1" applyBorder="1" applyAlignment="1">
      <alignment horizontal="right"/>
    </xf>
    <xf numFmtId="164" fontId="15" fillId="4" borderId="1" xfId="5" applyNumberFormat="1" applyFont="1" applyFill="1" applyBorder="1" applyAlignment="1">
      <alignment horizontal="right"/>
    </xf>
    <xf numFmtId="164" fontId="17" fillId="4" borderId="1" xfId="5" applyNumberFormat="1" applyFont="1" applyFill="1" applyBorder="1" applyAlignment="1">
      <alignment horizontal="right"/>
    </xf>
    <xf numFmtId="164" fontId="16" fillId="5" borderId="3" xfId="2" applyNumberFormat="1" applyFont="1" applyFill="1" applyAlignment="1" applyProtection="1">
      <alignment horizontal="right" wrapText="1"/>
    </xf>
    <xf numFmtId="164" fontId="16" fillId="5" borderId="5" xfId="1" applyNumberFormat="1" applyFont="1" applyFill="1" applyBorder="1" applyAlignment="1">
      <alignment horizontal="right"/>
    </xf>
    <xf numFmtId="164" fontId="15" fillId="0" borderId="3" xfId="2" applyNumberFormat="1" applyFont="1" applyFill="1" applyAlignment="1" applyProtection="1">
      <alignment horizontal="right" wrapText="1"/>
    </xf>
    <xf numFmtId="164" fontId="18" fillId="0" borderId="1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65" fontId="17" fillId="0" borderId="1" xfId="1" applyNumberFormat="1" applyFont="1" applyFill="1" applyBorder="1" applyAlignment="1">
      <alignment horizontal="center"/>
    </xf>
  </cellXfs>
  <cellStyles count="6">
    <cellStyle name="xl80" xfId="4"/>
    <cellStyle name="xl84" xfId="2"/>
    <cellStyle name="xl89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5"/>
  <sheetViews>
    <sheetView tabSelected="1" view="pageBreakPreview" zoomScale="110" zoomScaleNormal="100" zoomScaleSheetLayoutView="110" workbookViewId="0">
      <pane ySplit="4" topLeftCell="A5" activePane="bottomLeft" state="frozen"/>
      <selection activeCell="C1" sqref="C1"/>
      <selection pane="bottomLeft" activeCell="C11" sqref="C11"/>
    </sheetView>
  </sheetViews>
  <sheetFormatPr defaultRowHeight="15.75" x14ac:dyDescent="0.25"/>
  <cols>
    <col min="1" max="1" width="14" style="1" customWidth="1"/>
    <col min="2" max="2" width="56.5703125" style="2" customWidth="1"/>
    <col min="3" max="3" width="13" style="2" customWidth="1"/>
    <col min="4" max="4" width="12.85546875" style="2" customWidth="1"/>
    <col min="5" max="5" width="10.42578125" style="71" customWidth="1"/>
    <col min="6" max="6" width="12.28515625" style="56" customWidth="1"/>
    <col min="7" max="7" width="13.140625" style="2" customWidth="1"/>
    <col min="8" max="8" width="10.28515625" style="1" customWidth="1"/>
    <col min="9" max="43" width="9.140625" style="2"/>
    <col min="44" max="16384" width="9.140625" style="3"/>
  </cols>
  <sheetData>
    <row r="1" spans="1:43" ht="32.25" customHeight="1" x14ac:dyDescent="0.25">
      <c r="A1" s="50" t="s">
        <v>27</v>
      </c>
      <c r="B1" s="50"/>
      <c r="C1" s="50"/>
      <c r="D1" s="50"/>
      <c r="E1" s="50"/>
      <c r="F1" s="50"/>
      <c r="G1" s="50"/>
      <c r="H1" s="50"/>
    </row>
    <row r="2" spans="1:43" ht="15.75" customHeight="1" x14ac:dyDescent="0.25">
      <c r="A2" s="51" t="s">
        <v>55</v>
      </c>
      <c r="B2" s="51"/>
      <c r="C2" s="51"/>
      <c r="D2" s="51"/>
      <c r="E2" s="51"/>
      <c r="F2" s="51"/>
      <c r="G2" s="51"/>
      <c r="H2" s="51"/>
    </row>
    <row r="3" spans="1:43" ht="12.75" customHeight="1" x14ac:dyDescent="0.3">
      <c r="A3" s="19"/>
      <c r="B3" s="19"/>
      <c r="D3" s="3"/>
      <c r="E3" s="4"/>
    </row>
    <row r="4" spans="1:43" ht="74.25" customHeight="1" x14ac:dyDescent="0.25">
      <c r="A4" s="5"/>
      <c r="B4" s="5" t="s">
        <v>52</v>
      </c>
      <c r="C4" s="18" t="s">
        <v>53</v>
      </c>
      <c r="D4" s="23" t="s">
        <v>54</v>
      </c>
      <c r="E4" s="24" t="s">
        <v>18</v>
      </c>
      <c r="F4" s="55" t="s">
        <v>72</v>
      </c>
      <c r="G4" s="23" t="s">
        <v>73</v>
      </c>
      <c r="H4" s="24" t="s">
        <v>74</v>
      </c>
    </row>
    <row r="5" spans="1:43" s="7" customFormat="1" ht="33" customHeight="1" x14ac:dyDescent="0.2">
      <c r="A5" s="32" t="s">
        <v>28</v>
      </c>
      <c r="B5" s="33" t="s">
        <v>58</v>
      </c>
      <c r="C5" s="61">
        <f>SUM(C6:C11)</f>
        <v>1844315.8222500002</v>
      </c>
      <c r="D5" s="61">
        <f>SUM(D6:D11)</f>
        <v>323337.48180000001</v>
      </c>
      <c r="E5" s="53">
        <f>D5/C5*100</f>
        <v>17.531567961366818</v>
      </c>
      <c r="F5" s="61">
        <f t="shared" ref="F5:G5" si="0">F6+F7+F8+F9+F10+F11</f>
        <v>1580110.3769699999</v>
      </c>
      <c r="G5" s="61">
        <f t="shared" si="0"/>
        <v>283837.58330000006</v>
      </c>
      <c r="H5" s="52">
        <f>D5/G5*100</f>
        <v>113.91637359674488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7" customFormat="1" ht="15" customHeight="1" x14ac:dyDescent="0.2">
      <c r="A6" s="21" t="s">
        <v>3</v>
      </c>
      <c r="B6" s="28" t="s">
        <v>0</v>
      </c>
      <c r="C6" s="57">
        <v>737553.3</v>
      </c>
      <c r="D6" s="57">
        <v>132350.50855999999</v>
      </c>
      <c r="E6" s="53">
        <f t="shared" ref="E6:E52" si="1">D6/C6*100</f>
        <v>17.944534796332682</v>
      </c>
      <c r="F6" s="58">
        <v>687674.12749999994</v>
      </c>
      <c r="G6" s="58">
        <v>130403.53122</v>
      </c>
      <c r="H6" s="52">
        <f t="shared" ref="H6:H52" si="2">D6/G6*100</f>
        <v>101.49304035081327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s="7" customFormat="1" ht="15" customHeight="1" x14ac:dyDescent="0.2">
      <c r="A7" s="21" t="s">
        <v>4</v>
      </c>
      <c r="B7" s="28" t="s">
        <v>11</v>
      </c>
      <c r="C7" s="57">
        <v>1018575.52225</v>
      </c>
      <c r="D7" s="57">
        <v>177967.05286</v>
      </c>
      <c r="E7" s="53">
        <f t="shared" si="1"/>
        <v>17.472150957140283</v>
      </c>
      <c r="F7" s="58">
        <v>823936.57247000001</v>
      </c>
      <c r="G7" s="58">
        <v>142411.66021</v>
      </c>
      <c r="H7" s="52">
        <f t="shared" si="2"/>
        <v>124.96663025876538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s="7" customFormat="1" ht="15" customHeight="1" x14ac:dyDescent="0.2">
      <c r="A8" s="21" t="s">
        <v>5</v>
      </c>
      <c r="B8" s="28" t="s">
        <v>9</v>
      </c>
      <c r="C8" s="57">
        <v>11422</v>
      </c>
      <c r="D8" s="57">
        <v>1105.92038</v>
      </c>
      <c r="E8" s="53">
        <f t="shared" si="1"/>
        <v>9.6823706881456832</v>
      </c>
      <c r="F8" s="58">
        <v>9756.6769999999997</v>
      </c>
      <c r="G8" s="58">
        <v>837.77833999999996</v>
      </c>
      <c r="H8" s="52">
        <f t="shared" si="2"/>
        <v>132.006322818038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s="7" customFormat="1" ht="15" customHeight="1" x14ac:dyDescent="0.2">
      <c r="A9" s="21" t="s">
        <v>6</v>
      </c>
      <c r="B9" s="28" t="s">
        <v>43</v>
      </c>
      <c r="C9" s="57">
        <v>7544.4</v>
      </c>
      <c r="D9" s="58">
        <v>1000</v>
      </c>
      <c r="E9" s="53">
        <f t="shared" si="1"/>
        <v>13.254864535284449</v>
      </c>
      <c r="F9" s="58">
        <v>6469.5</v>
      </c>
      <c r="G9" s="58">
        <v>1378.4895300000001</v>
      </c>
      <c r="H9" s="52">
        <f t="shared" si="2"/>
        <v>72.543169769305393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s="7" customFormat="1" ht="30" customHeight="1" x14ac:dyDescent="0.2">
      <c r="A10" s="21" t="s">
        <v>7</v>
      </c>
      <c r="B10" s="28" t="s">
        <v>41</v>
      </c>
      <c r="C10" s="57">
        <v>69.5</v>
      </c>
      <c r="D10" s="58">
        <v>0</v>
      </c>
      <c r="E10" s="53">
        <f t="shared" si="1"/>
        <v>0</v>
      </c>
      <c r="F10" s="58">
        <v>69.5</v>
      </c>
      <c r="G10" s="58">
        <v>0</v>
      </c>
      <c r="H10" s="5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s="7" customFormat="1" ht="30" customHeight="1" x14ac:dyDescent="0.2">
      <c r="A11" s="21" t="s">
        <v>12</v>
      </c>
      <c r="B11" s="28" t="s">
        <v>42</v>
      </c>
      <c r="C11" s="62">
        <v>69151.100000000006</v>
      </c>
      <c r="D11" s="63">
        <v>10914</v>
      </c>
      <c r="E11" s="53">
        <f t="shared" si="1"/>
        <v>15.782829195775626</v>
      </c>
      <c r="F11" s="58">
        <v>52204</v>
      </c>
      <c r="G11" s="58">
        <v>8806.1239999999998</v>
      </c>
      <c r="H11" s="52">
        <f t="shared" si="2"/>
        <v>123.93647875046956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s="9" customFormat="1" ht="45" customHeight="1" x14ac:dyDescent="0.2">
      <c r="A12" s="34" t="s">
        <v>29</v>
      </c>
      <c r="B12" s="46" t="s">
        <v>59</v>
      </c>
      <c r="C12" s="59">
        <f>SUM(C13:C14)</f>
        <v>90193.324000000008</v>
      </c>
      <c r="D12" s="59">
        <f>SUM(D13:D14)</f>
        <v>19376.244269999999</v>
      </c>
      <c r="E12" s="53">
        <f t="shared" si="1"/>
        <v>21.483013831489341</v>
      </c>
      <c r="F12" s="59">
        <f>SUM(F13:F14)</f>
        <v>90100.199700000012</v>
      </c>
      <c r="G12" s="59">
        <f>SUM(G13:G14)</f>
        <v>17542.822219999998</v>
      </c>
      <c r="H12" s="52">
        <f t="shared" si="2"/>
        <v>110.45112369610504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</row>
    <row r="13" spans="1:43" s="9" customFormat="1" ht="15" customHeight="1" x14ac:dyDescent="0.2">
      <c r="A13" s="35" t="s">
        <v>3</v>
      </c>
      <c r="B13" s="39" t="s">
        <v>20</v>
      </c>
      <c r="C13" s="58">
        <v>90170.724000000002</v>
      </c>
      <c r="D13" s="58">
        <v>19376.244269999999</v>
      </c>
      <c r="E13" s="53">
        <f t="shared" si="1"/>
        <v>21.488398241096522</v>
      </c>
      <c r="F13" s="58">
        <v>90077.599700000006</v>
      </c>
      <c r="G13" s="58">
        <v>17542.822219999998</v>
      </c>
      <c r="H13" s="52">
        <f t="shared" si="2"/>
        <v>110.45112369610504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</row>
    <row r="14" spans="1:43" s="9" customFormat="1" ht="15" customHeight="1" x14ac:dyDescent="0.25">
      <c r="A14" s="29" t="s">
        <v>4</v>
      </c>
      <c r="B14" s="36" t="s">
        <v>21</v>
      </c>
      <c r="C14" s="60">
        <v>22.6</v>
      </c>
      <c r="D14" s="60">
        <v>0</v>
      </c>
      <c r="E14" s="53">
        <f t="shared" si="1"/>
        <v>0</v>
      </c>
      <c r="F14" s="58">
        <v>22.6</v>
      </c>
      <c r="G14" s="58">
        <v>0</v>
      </c>
      <c r="H14" s="52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</row>
    <row r="15" spans="1:43" s="11" customFormat="1" ht="31.5" customHeight="1" x14ac:dyDescent="0.2">
      <c r="A15" s="34" t="s">
        <v>30</v>
      </c>
      <c r="B15" s="46" t="s">
        <v>60</v>
      </c>
      <c r="C15" s="59">
        <f>SUM(C16:C18)</f>
        <v>335437.57829999999</v>
      </c>
      <c r="D15" s="59">
        <f>SUM(D16:D18)</f>
        <v>69851.457989999995</v>
      </c>
      <c r="E15" s="53">
        <f t="shared" si="1"/>
        <v>20.823981124597811</v>
      </c>
      <c r="F15" s="59">
        <f>SUM(F16:F18)</f>
        <v>569089.06209000002</v>
      </c>
      <c r="G15" s="59">
        <f>SUM(G16:G18)</f>
        <v>60970.68045</v>
      </c>
      <c r="H15" s="52">
        <f t="shared" si="2"/>
        <v>114.5656526619919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s="11" customFormat="1" x14ac:dyDescent="0.2">
      <c r="A16" s="21" t="s">
        <v>3</v>
      </c>
      <c r="B16" s="28" t="s">
        <v>1</v>
      </c>
      <c r="C16" s="57">
        <v>211137.84</v>
      </c>
      <c r="D16" s="57">
        <v>40713.375699999997</v>
      </c>
      <c r="E16" s="53">
        <f t="shared" si="1"/>
        <v>19.282841815564655</v>
      </c>
      <c r="F16" s="58">
        <v>461622.26309000002</v>
      </c>
      <c r="G16" s="58">
        <v>36626.972099999999</v>
      </c>
      <c r="H16" s="52">
        <f t="shared" si="2"/>
        <v>111.15681522579366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s="11" customFormat="1" ht="30" customHeight="1" x14ac:dyDescent="0.2">
      <c r="A17" s="21" t="s">
        <v>4</v>
      </c>
      <c r="B17" s="28" t="s">
        <v>44</v>
      </c>
      <c r="C17" s="57">
        <v>115623.93829999999</v>
      </c>
      <c r="D17" s="57">
        <v>28443.148949999999</v>
      </c>
      <c r="E17" s="53">
        <f t="shared" si="1"/>
        <v>24.599706054122532</v>
      </c>
      <c r="F17" s="58">
        <v>102466.799</v>
      </c>
      <c r="G17" s="58">
        <v>23489.25015</v>
      </c>
      <c r="H17" s="52">
        <f t="shared" si="2"/>
        <v>121.09006787515521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s="11" customFormat="1" x14ac:dyDescent="0.2">
      <c r="A18" s="21" t="s">
        <v>5</v>
      </c>
      <c r="B18" s="28" t="s">
        <v>2</v>
      </c>
      <c r="C18" s="57">
        <v>8675.7999999999993</v>
      </c>
      <c r="D18" s="58">
        <v>694.93334000000004</v>
      </c>
      <c r="E18" s="53">
        <f t="shared" si="1"/>
        <v>8.0100202863136563</v>
      </c>
      <c r="F18" s="58">
        <v>5000</v>
      </c>
      <c r="G18" s="58">
        <v>854.45820000000003</v>
      </c>
      <c r="H18" s="52">
        <f t="shared" si="2"/>
        <v>81.330290937578937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s="13" customFormat="1" ht="45" customHeight="1" x14ac:dyDescent="0.2">
      <c r="A19" s="37">
        <v>4</v>
      </c>
      <c r="B19" s="33" t="s">
        <v>61</v>
      </c>
      <c r="C19" s="61">
        <f>SUM(C20:C23)</f>
        <v>32284.197100000001</v>
      </c>
      <c r="D19" s="61">
        <f>SUM(D20:D23)</f>
        <v>3872.0528899999999</v>
      </c>
      <c r="E19" s="53">
        <f t="shared" si="1"/>
        <v>11.993647783794504</v>
      </c>
      <c r="F19" s="61">
        <f>SUM(F20:F23)</f>
        <v>22048.255300000001</v>
      </c>
      <c r="G19" s="61">
        <f>SUM(G20:G23)</f>
        <v>4259.4674399999994</v>
      </c>
      <c r="H19" s="52">
        <f t="shared" si="2"/>
        <v>90.90462468707122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3" customFormat="1" ht="30" customHeight="1" x14ac:dyDescent="0.2">
      <c r="A20" s="21" t="s">
        <v>3</v>
      </c>
      <c r="B20" s="28" t="s">
        <v>45</v>
      </c>
      <c r="C20" s="58">
        <v>0</v>
      </c>
      <c r="D20" s="58">
        <v>0</v>
      </c>
      <c r="E20" s="53"/>
      <c r="F20" s="58">
        <v>117.48078</v>
      </c>
      <c r="G20" s="58">
        <v>0</v>
      </c>
      <c r="H20" s="5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3" customFormat="1" ht="15.75" customHeight="1" x14ac:dyDescent="0.2">
      <c r="A21" s="21" t="s">
        <v>4</v>
      </c>
      <c r="B21" s="28" t="s">
        <v>15</v>
      </c>
      <c r="C21" s="58">
        <v>3199.7970999999998</v>
      </c>
      <c r="D21" s="58">
        <v>341.37416999999999</v>
      </c>
      <c r="E21" s="53">
        <f t="shared" si="1"/>
        <v>10.668619269640567</v>
      </c>
      <c r="F21" s="58">
        <v>3023.3553000000002</v>
      </c>
      <c r="G21" s="58">
        <v>484.53280000000001</v>
      </c>
      <c r="H21" s="52">
        <f t="shared" si="2"/>
        <v>70.454295354205115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3" customFormat="1" ht="30" customHeight="1" x14ac:dyDescent="0.2">
      <c r="A22" s="21" t="s">
        <v>5</v>
      </c>
      <c r="B22" s="28" t="s">
        <v>46</v>
      </c>
      <c r="C22" s="58">
        <v>26224.400000000001</v>
      </c>
      <c r="D22" s="58">
        <v>3431.85122</v>
      </c>
      <c r="E22" s="53">
        <f t="shared" si="1"/>
        <v>13.086481368496514</v>
      </c>
      <c r="F22" s="58">
        <v>16047.41922</v>
      </c>
      <c r="G22" s="58">
        <v>3682.6726399999998</v>
      </c>
      <c r="H22" s="52">
        <f t="shared" si="2"/>
        <v>93.189146999500892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3" customFormat="1" ht="15" customHeight="1" x14ac:dyDescent="0.2">
      <c r="A23" s="21" t="s">
        <v>6</v>
      </c>
      <c r="B23" s="28" t="s">
        <v>16</v>
      </c>
      <c r="C23" s="58">
        <v>2860</v>
      </c>
      <c r="D23" s="58">
        <v>98.827500000000001</v>
      </c>
      <c r="E23" s="53">
        <f t="shared" si="1"/>
        <v>3.4555069930069933</v>
      </c>
      <c r="F23" s="58">
        <v>2860</v>
      </c>
      <c r="G23" s="58">
        <v>92.262</v>
      </c>
      <c r="H23" s="52">
        <f t="shared" si="2"/>
        <v>107.11614749300904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32.25" customHeight="1" x14ac:dyDescent="0.2">
      <c r="A24" s="38" t="s">
        <v>31</v>
      </c>
      <c r="B24" s="33" t="s">
        <v>62</v>
      </c>
      <c r="C24" s="61">
        <f>SUM(C25:C26)</f>
        <v>1088.6110000000001</v>
      </c>
      <c r="D24" s="61">
        <f>SUM(D25:D26)</f>
        <v>0</v>
      </c>
      <c r="E24" s="53">
        <f t="shared" si="1"/>
        <v>0</v>
      </c>
      <c r="F24" s="61">
        <f>SUM(F25:F26)</f>
        <v>211.89400000000001</v>
      </c>
      <c r="G24" s="61">
        <f>SUM(G25:G26)</f>
        <v>0</v>
      </c>
      <c r="H24" s="52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s="11" customFormat="1" ht="30" customHeight="1" x14ac:dyDescent="0.2">
      <c r="A25" s="21" t="s">
        <v>3</v>
      </c>
      <c r="B25" s="28" t="s">
        <v>47</v>
      </c>
      <c r="C25" s="58">
        <v>1088.6110000000001</v>
      </c>
      <c r="D25" s="58">
        <v>0</v>
      </c>
      <c r="E25" s="53">
        <f t="shared" si="1"/>
        <v>0</v>
      </c>
      <c r="F25" s="58">
        <v>211.89400000000001</v>
      </c>
      <c r="G25" s="58">
        <v>0</v>
      </c>
      <c r="H25" s="52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s="11" customFormat="1" x14ac:dyDescent="0.2">
      <c r="A26" s="21" t="s">
        <v>4</v>
      </c>
      <c r="B26" s="28" t="s">
        <v>22</v>
      </c>
      <c r="C26" s="58">
        <v>0</v>
      </c>
      <c r="D26" s="58">
        <v>0</v>
      </c>
      <c r="E26" s="53"/>
      <c r="F26" s="58">
        <v>0</v>
      </c>
      <c r="G26" s="58">
        <v>0</v>
      </c>
      <c r="H26" s="5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s="11" customFormat="1" ht="32.25" customHeight="1" x14ac:dyDescent="0.2">
      <c r="A27" s="32" t="s">
        <v>32</v>
      </c>
      <c r="B27" s="47" t="s">
        <v>63</v>
      </c>
      <c r="C27" s="61">
        <f>SUM(C28:C33)</f>
        <v>421439.72669999994</v>
      </c>
      <c r="D27" s="61">
        <f>SUM(D28:D33)</f>
        <v>44699.384770000004</v>
      </c>
      <c r="E27" s="53">
        <f t="shared" si="1"/>
        <v>10.606352922637278</v>
      </c>
      <c r="F27" s="61">
        <f>SUM(F28:F33)</f>
        <v>336200.14973</v>
      </c>
      <c r="G27" s="61">
        <f>SUM(G28:G33)</f>
        <v>92023.685769999996</v>
      </c>
      <c r="H27" s="52">
        <f t="shared" si="2"/>
        <v>48.573782277879744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s="11" customFormat="1" x14ac:dyDescent="0.2">
      <c r="A28" s="21" t="s">
        <v>3</v>
      </c>
      <c r="B28" s="28" t="s">
        <v>13</v>
      </c>
      <c r="C28" s="58">
        <v>48415.4</v>
      </c>
      <c r="D28" s="58">
        <v>0</v>
      </c>
      <c r="E28" s="53">
        <f t="shared" si="1"/>
        <v>0</v>
      </c>
      <c r="F28" s="58">
        <v>17323.333330000001</v>
      </c>
      <c r="G28" s="58">
        <v>0</v>
      </c>
      <c r="H28" s="52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s="11" customFormat="1" x14ac:dyDescent="0.2">
      <c r="A29" s="35" t="s">
        <v>4</v>
      </c>
      <c r="B29" s="28" t="s">
        <v>56</v>
      </c>
      <c r="C29" s="58">
        <v>38756.203999999998</v>
      </c>
      <c r="D29" s="58">
        <v>0</v>
      </c>
      <c r="E29" s="53">
        <f t="shared" si="1"/>
        <v>0</v>
      </c>
      <c r="F29" s="58">
        <v>2079.6999999999998</v>
      </c>
      <c r="G29" s="58">
        <v>0</v>
      </c>
      <c r="H29" s="52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s="11" customFormat="1" ht="15" customHeight="1" x14ac:dyDescent="0.2">
      <c r="A30" s="35" t="s">
        <v>5</v>
      </c>
      <c r="B30" s="28" t="s">
        <v>23</v>
      </c>
      <c r="C30" s="58">
        <v>55066.098299999998</v>
      </c>
      <c r="D30" s="58">
        <v>26253.687010000001</v>
      </c>
      <c r="E30" s="53">
        <f t="shared" si="1"/>
        <v>47.676679155603082</v>
      </c>
      <c r="F30" s="58">
        <v>65824.612899999993</v>
      </c>
      <c r="G30" s="58">
        <v>28239.320479999998</v>
      </c>
      <c r="H30" s="52">
        <f t="shared" si="2"/>
        <v>92.96855081408107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s="11" customFormat="1" x14ac:dyDescent="0.2">
      <c r="A31" s="21" t="s">
        <v>6</v>
      </c>
      <c r="B31" s="28" t="s">
        <v>14</v>
      </c>
      <c r="C31" s="58">
        <v>187289.53469999999</v>
      </c>
      <c r="D31" s="58">
        <v>18056.133760000001</v>
      </c>
      <c r="E31" s="53">
        <f t="shared" si="1"/>
        <v>9.640759580572551</v>
      </c>
      <c r="F31" s="58">
        <v>160416.79999999999</v>
      </c>
      <c r="G31" s="58">
        <v>63683.25129</v>
      </c>
      <c r="H31" s="52">
        <f t="shared" si="2"/>
        <v>28.353033794986693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s="11" customFormat="1" x14ac:dyDescent="0.2">
      <c r="A32" s="21" t="s">
        <v>7</v>
      </c>
      <c r="B32" s="28" t="s">
        <v>24</v>
      </c>
      <c r="C32" s="58">
        <v>3133.0239999999999</v>
      </c>
      <c r="D32" s="58">
        <v>389.56400000000002</v>
      </c>
      <c r="E32" s="53">
        <f t="shared" si="1"/>
        <v>12.434121155790701</v>
      </c>
      <c r="F32" s="58">
        <v>3887.0990000000002</v>
      </c>
      <c r="G32" s="58">
        <v>101.114</v>
      </c>
      <c r="H32" s="52">
        <f t="shared" si="2"/>
        <v>385.27206914967269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s="11" customFormat="1" x14ac:dyDescent="0.2">
      <c r="A33" s="21" t="s">
        <v>12</v>
      </c>
      <c r="B33" s="28" t="s">
        <v>57</v>
      </c>
      <c r="C33" s="58">
        <v>88779.465700000001</v>
      </c>
      <c r="D33" s="58">
        <v>0</v>
      </c>
      <c r="E33" s="53">
        <f t="shared" si="1"/>
        <v>0</v>
      </c>
      <c r="F33" s="58">
        <v>86668.604500000001</v>
      </c>
      <c r="G33" s="58">
        <v>0</v>
      </c>
      <c r="H33" s="52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s="11" customFormat="1" ht="45" customHeight="1" x14ac:dyDescent="0.2">
      <c r="A34" s="32" t="s">
        <v>33</v>
      </c>
      <c r="B34" s="33" t="s">
        <v>64</v>
      </c>
      <c r="C34" s="64">
        <f>SUM(C35:C37)</f>
        <v>272029.65113000001</v>
      </c>
      <c r="D34" s="64">
        <f>SUM(D35:D37)</f>
        <v>51511.058880000004</v>
      </c>
      <c r="E34" s="53">
        <f t="shared" si="1"/>
        <v>18.935825071283656</v>
      </c>
      <c r="F34" s="61">
        <f>SUM(F35:F37)</f>
        <v>247604.49163999999</v>
      </c>
      <c r="G34" s="61">
        <f>SUM(G35:G37)</f>
        <v>44320.509839999999</v>
      </c>
      <c r="H34" s="52">
        <f t="shared" si="2"/>
        <v>116.22397636209143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s="11" customFormat="1" ht="30.75" customHeight="1" x14ac:dyDescent="0.2">
      <c r="A35" s="21" t="s">
        <v>3</v>
      </c>
      <c r="B35" s="28" t="s">
        <v>48</v>
      </c>
      <c r="C35" s="62">
        <v>250836.13112999999</v>
      </c>
      <c r="D35" s="62">
        <v>44598.85585</v>
      </c>
      <c r="E35" s="53">
        <f t="shared" si="1"/>
        <v>17.780076438384349</v>
      </c>
      <c r="F35" s="58">
        <v>230063.66003999999</v>
      </c>
      <c r="G35" s="58">
        <v>40532.097809999999</v>
      </c>
      <c r="H35" s="52">
        <f t="shared" si="2"/>
        <v>110.03342599996553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s="11" customFormat="1" ht="46.5" customHeight="1" x14ac:dyDescent="0.2">
      <c r="A36" s="21" t="s">
        <v>4</v>
      </c>
      <c r="B36" s="28" t="s">
        <v>49</v>
      </c>
      <c r="C36" s="62">
        <v>11600.62</v>
      </c>
      <c r="D36" s="62">
        <v>5156.4017000000003</v>
      </c>
      <c r="E36" s="53">
        <f t="shared" si="1"/>
        <v>44.449363051285189</v>
      </c>
      <c r="F36" s="58">
        <v>9413.6316000000006</v>
      </c>
      <c r="G36" s="58">
        <v>1988.35996</v>
      </c>
      <c r="H36" s="52">
        <f t="shared" si="2"/>
        <v>259.32938722020936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</row>
    <row r="37" spans="1:43" s="11" customFormat="1" ht="30" customHeight="1" x14ac:dyDescent="0.2">
      <c r="A37" s="21" t="s">
        <v>5</v>
      </c>
      <c r="B37" s="41" t="s">
        <v>50</v>
      </c>
      <c r="C37" s="65">
        <v>9592.9</v>
      </c>
      <c r="D37" s="66">
        <v>1755.80133</v>
      </c>
      <c r="E37" s="53">
        <f t="shared" si="1"/>
        <v>18.303133880265616</v>
      </c>
      <c r="F37" s="58">
        <v>8127.2</v>
      </c>
      <c r="G37" s="58">
        <v>1800.05207</v>
      </c>
      <c r="H37" s="52">
        <f t="shared" si="2"/>
        <v>97.541696668808029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</row>
    <row r="38" spans="1:43" s="11" customFormat="1" ht="32.25" customHeight="1" x14ac:dyDescent="0.2">
      <c r="A38" s="32" t="s">
        <v>34</v>
      </c>
      <c r="B38" s="33" t="s">
        <v>65</v>
      </c>
      <c r="C38" s="61">
        <v>17249.715</v>
      </c>
      <c r="D38" s="61">
        <v>2664.8084199999998</v>
      </c>
      <c r="E38" s="53">
        <f t="shared" si="1"/>
        <v>15.448419988388212</v>
      </c>
      <c r="F38" s="61">
        <v>30178.46</v>
      </c>
      <c r="G38" s="61">
        <v>1561.4480000000001</v>
      </c>
      <c r="H38" s="52">
        <f t="shared" si="2"/>
        <v>170.66264262402589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</row>
    <row r="39" spans="1:43" s="11" customFormat="1" ht="45" customHeight="1" x14ac:dyDescent="0.2">
      <c r="A39" s="32" t="s">
        <v>35</v>
      </c>
      <c r="B39" s="33" t="s">
        <v>66</v>
      </c>
      <c r="C39" s="61">
        <v>0</v>
      </c>
      <c r="D39" s="61">
        <v>0</v>
      </c>
      <c r="E39" s="53"/>
      <c r="F39" s="61">
        <v>0</v>
      </c>
      <c r="G39" s="61">
        <v>0</v>
      </c>
      <c r="H39" s="52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s="11" customFormat="1" ht="31.5" customHeight="1" x14ac:dyDescent="0.2">
      <c r="A40" s="32" t="s">
        <v>36</v>
      </c>
      <c r="B40" s="33" t="s">
        <v>67</v>
      </c>
      <c r="C40" s="67">
        <v>100526.667</v>
      </c>
      <c r="D40" s="67">
        <v>15418.15069</v>
      </c>
      <c r="E40" s="53">
        <f t="shared" si="1"/>
        <v>15.337373803510268</v>
      </c>
      <c r="F40" s="61">
        <v>93782.8</v>
      </c>
      <c r="G40" s="61">
        <v>18323.430810000002</v>
      </c>
      <c r="H40" s="52">
        <f t="shared" si="2"/>
        <v>84.144453349781827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</row>
    <row r="41" spans="1:43" s="14" customFormat="1" ht="34.5" customHeight="1" x14ac:dyDescent="0.2">
      <c r="A41" s="32" t="s">
        <v>37</v>
      </c>
      <c r="B41" s="33" t="s">
        <v>68</v>
      </c>
      <c r="C41" s="61">
        <f>SUM(C42:C44)</f>
        <v>67657.2</v>
      </c>
      <c r="D41" s="61">
        <f>SUM(D42:D44)</f>
        <v>11910.26312</v>
      </c>
      <c r="E41" s="53">
        <f t="shared" si="1"/>
        <v>17.603836871759398</v>
      </c>
      <c r="F41" s="61">
        <f>SUM(F42:F44)</f>
        <v>55662.8</v>
      </c>
      <c r="G41" s="61">
        <f>SUM(G42:G44)</f>
        <v>11806.046969999999</v>
      </c>
      <c r="H41" s="52">
        <f t="shared" si="2"/>
        <v>100.882735349646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</row>
    <row r="42" spans="1:43" s="14" customFormat="1" ht="15" customHeight="1" x14ac:dyDescent="0.2">
      <c r="A42" s="21" t="s">
        <v>3</v>
      </c>
      <c r="B42" s="27" t="s">
        <v>17</v>
      </c>
      <c r="C42" s="58">
        <v>143.5</v>
      </c>
      <c r="D42" s="58">
        <v>0</v>
      </c>
      <c r="E42" s="53">
        <f t="shared" si="1"/>
        <v>0</v>
      </c>
      <c r="F42" s="58">
        <v>225.3</v>
      </c>
      <c r="G42" s="58">
        <v>0</v>
      </c>
      <c r="H42" s="52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</row>
    <row r="43" spans="1:43" s="14" customFormat="1" x14ac:dyDescent="0.2">
      <c r="A43" s="21" t="s">
        <v>4</v>
      </c>
      <c r="B43" s="27" t="s">
        <v>26</v>
      </c>
      <c r="C43" s="58">
        <v>0</v>
      </c>
      <c r="D43" s="58">
        <v>0</v>
      </c>
      <c r="E43" s="53"/>
      <c r="F43" s="58">
        <v>0</v>
      </c>
      <c r="G43" s="58">
        <v>0</v>
      </c>
      <c r="H43" s="52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s="14" customFormat="1" ht="15.75" customHeight="1" x14ac:dyDescent="0.2">
      <c r="A44" s="21" t="s">
        <v>5</v>
      </c>
      <c r="B44" s="27" t="s">
        <v>25</v>
      </c>
      <c r="C44" s="58">
        <v>67513.7</v>
      </c>
      <c r="D44" s="58">
        <v>11910.26312</v>
      </c>
      <c r="E44" s="53">
        <f t="shared" si="1"/>
        <v>17.641253730724284</v>
      </c>
      <c r="F44" s="58">
        <v>55437.5</v>
      </c>
      <c r="G44" s="58">
        <v>11806.046969999999</v>
      </c>
      <c r="H44" s="52">
        <f t="shared" si="2"/>
        <v>100.882735349646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s="11" customFormat="1" ht="45" customHeight="1" x14ac:dyDescent="0.2">
      <c r="A45" s="32" t="s">
        <v>38</v>
      </c>
      <c r="B45" s="33" t="s">
        <v>69</v>
      </c>
      <c r="C45" s="67">
        <v>750</v>
      </c>
      <c r="D45" s="67">
        <v>12.03</v>
      </c>
      <c r="E45" s="53">
        <f t="shared" si="1"/>
        <v>1.6039999999999999</v>
      </c>
      <c r="F45" s="61">
        <v>150</v>
      </c>
      <c r="G45" s="61">
        <v>4.99</v>
      </c>
      <c r="H45" s="52">
        <f t="shared" si="2"/>
        <v>241.08216432865729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s="11" customFormat="1" ht="32.25" customHeight="1" x14ac:dyDescent="0.2">
      <c r="A46" s="34" t="s">
        <v>39</v>
      </c>
      <c r="B46" s="48" t="s">
        <v>70</v>
      </c>
      <c r="C46" s="67">
        <v>264873.98910000001</v>
      </c>
      <c r="D46" s="67">
        <v>15307.8876</v>
      </c>
      <c r="E46" s="53">
        <f t="shared" si="1"/>
        <v>5.7793094943047389</v>
      </c>
      <c r="F46" s="68">
        <v>116520.28230000001</v>
      </c>
      <c r="G46" s="68">
        <v>13131.43463</v>
      </c>
      <c r="H46" s="52">
        <f t="shared" si="2"/>
        <v>116.57437310792903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43" s="11" customFormat="1" ht="45" customHeight="1" x14ac:dyDescent="0.2">
      <c r="A47" s="32" t="s">
        <v>40</v>
      </c>
      <c r="B47" s="33" t="s">
        <v>71</v>
      </c>
      <c r="C47" s="67">
        <f>C48+C49+C50</f>
        <v>171682.39678999997</v>
      </c>
      <c r="D47" s="67">
        <f>D48+D49+D50</f>
        <v>14322.324689999999</v>
      </c>
      <c r="E47" s="53">
        <f t="shared" si="1"/>
        <v>8.3423373378919621</v>
      </c>
      <c r="F47" s="61">
        <f>SUM(F48:F50)</f>
        <v>81453.856999999989</v>
      </c>
      <c r="G47" s="61">
        <f>SUM(G48:G50)</f>
        <v>16497.351190000001</v>
      </c>
      <c r="H47" s="52">
        <f t="shared" si="2"/>
        <v>86.815904717368142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s="11" customFormat="1" ht="15" customHeight="1" x14ac:dyDescent="0.2">
      <c r="A48" s="21" t="s">
        <v>3</v>
      </c>
      <c r="B48" s="27" t="s">
        <v>8</v>
      </c>
      <c r="C48" s="69">
        <v>74785.055999999997</v>
      </c>
      <c r="D48" s="69">
        <v>14238.324689999999</v>
      </c>
      <c r="E48" s="53">
        <f t="shared" si="1"/>
        <v>19.038997162748664</v>
      </c>
      <c r="F48" s="58">
        <v>66022.456999999995</v>
      </c>
      <c r="G48" s="58">
        <v>15579.10319</v>
      </c>
      <c r="H48" s="52">
        <f t="shared" si="2"/>
        <v>91.393737600630146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s="11" customFormat="1" ht="15" customHeight="1" x14ac:dyDescent="0.2">
      <c r="A49" s="21" t="s">
        <v>4</v>
      </c>
      <c r="B49" s="27" t="s">
        <v>19</v>
      </c>
      <c r="C49" s="69">
        <v>431.4</v>
      </c>
      <c r="D49" s="69">
        <v>84</v>
      </c>
      <c r="E49" s="53">
        <f t="shared" si="1"/>
        <v>19.471488178025037</v>
      </c>
      <c r="F49" s="58">
        <v>431.4</v>
      </c>
      <c r="G49" s="58">
        <v>290</v>
      </c>
      <c r="H49" s="52">
        <f t="shared" si="2"/>
        <v>28.965517241379313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s="11" customFormat="1" ht="15.75" customHeight="1" x14ac:dyDescent="0.2">
      <c r="A50" s="21" t="s">
        <v>5</v>
      </c>
      <c r="B50" s="27" t="s">
        <v>51</v>
      </c>
      <c r="C50" s="69">
        <v>96465.940789999993</v>
      </c>
      <c r="D50" s="69">
        <v>0</v>
      </c>
      <c r="E50" s="53">
        <f t="shared" si="1"/>
        <v>0</v>
      </c>
      <c r="F50" s="58">
        <v>15000</v>
      </c>
      <c r="G50" s="58">
        <v>628.24800000000005</v>
      </c>
      <c r="H50" s="52">
        <f t="shared" si="2"/>
        <v>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s="11" customFormat="1" ht="15.75" customHeight="1" x14ac:dyDescent="0.2">
      <c r="A51" s="32" t="s">
        <v>75</v>
      </c>
      <c r="B51" s="33" t="s">
        <v>76</v>
      </c>
      <c r="C51" s="67">
        <v>27378</v>
      </c>
      <c r="D51" s="67">
        <v>2921.50839</v>
      </c>
      <c r="E51" s="53">
        <f t="shared" si="1"/>
        <v>10.671007341661188</v>
      </c>
      <c r="F51" s="67">
        <v>26950.1</v>
      </c>
      <c r="G51" s="67">
        <v>1520.0048400000001</v>
      </c>
      <c r="H51" s="52">
        <f t="shared" si="2"/>
        <v>192.20388732446403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ht="23.25" customHeight="1" x14ac:dyDescent="0.25">
      <c r="A52" s="22"/>
      <c r="B52" s="25" t="s">
        <v>10</v>
      </c>
      <c r="C52" s="70">
        <f>C5+C12+C15+C19+C24+C27+C34+C38+C40+C41+C45+C46+C47+C39+C51</f>
        <v>3646906.8783700005</v>
      </c>
      <c r="D52" s="70">
        <f>D5+D12+D15+D19+D24+D27+D34+D38+D40+D41+D45+D46+D47+D39+D51</f>
        <v>575204.65351000009</v>
      </c>
      <c r="E52" s="53">
        <f t="shared" si="1"/>
        <v>15.772397615128853</v>
      </c>
      <c r="F52" s="70">
        <f>F5+F12+F15+F19+F24+F27+F34+F38+F40+F41+F45+F46+F47+F39+F51</f>
        <v>3250062.7287299996</v>
      </c>
      <c r="G52" s="70">
        <f>G5+G12+G15+G19+G24+G27+G34+G38+G40+G41+G45+G46+G47+G39+G51</f>
        <v>565799.45545999985</v>
      </c>
      <c r="H52" s="52">
        <f t="shared" si="2"/>
        <v>101.66228474757963</v>
      </c>
    </row>
    <row r="53" spans="1:43" ht="17.25" customHeight="1" x14ac:dyDescent="0.25">
      <c r="A53" s="20"/>
      <c r="B53" s="44"/>
      <c r="C53" s="30"/>
      <c r="D53" s="30"/>
    </row>
    <row r="54" spans="1:43" ht="12" customHeight="1" x14ac:dyDescent="0.25">
      <c r="A54" s="20"/>
      <c r="B54" s="44"/>
      <c r="C54" s="30"/>
      <c r="D54" s="30"/>
    </row>
    <row r="55" spans="1:43" ht="12" customHeight="1" x14ac:dyDescent="0.25">
      <c r="A55" s="20"/>
      <c r="B55" s="44"/>
      <c r="C55" s="30"/>
      <c r="D55" s="30"/>
    </row>
    <row r="56" spans="1:43" s="2" customFormat="1" ht="12" customHeight="1" x14ac:dyDescent="0.25">
      <c r="A56" s="49"/>
      <c r="B56" s="49"/>
      <c r="C56" s="30"/>
      <c r="D56" s="30"/>
      <c r="E56" s="71"/>
      <c r="F56" s="56"/>
      <c r="H56" s="1"/>
    </row>
    <row r="57" spans="1:43" s="2" customFormat="1" ht="12" customHeight="1" x14ac:dyDescent="0.25">
      <c r="A57" s="20"/>
      <c r="B57" s="44"/>
      <c r="C57" s="30"/>
      <c r="D57" s="30"/>
      <c r="E57" s="71"/>
      <c r="F57" s="56"/>
      <c r="G57" s="54"/>
      <c r="H57" s="1"/>
    </row>
    <row r="58" spans="1:43" s="2" customFormat="1" x14ac:dyDescent="0.25">
      <c r="A58" s="20"/>
      <c r="B58" s="26"/>
      <c r="C58" s="31"/>
      <c r="D58" s="31"/>
      <c r="E58" s="71"/>
      <c r="F58" s="56"/>
      <c r="H58" s="1"/>
    </row>
    <row r="59" spans="1:43" s="2" customFormat="1" x14ac:dyDescent="0.25">
      <c r="A59" s="20"/>
      <c r="B59" s="45"/>
      <c r="C59" s="43"/>
      <c r="D59" s="43"/>
      <c r="E59" s="71"/>
      <c r="F59" s="56"/>
      <c r="H59" s="1"/>
    </row>
    <row r="60" spans="1:43" s="2" customFormat="1" x14ac:dyDescent="0.25">
      <c r="A60" s="20"/>
      <c r="B60" s="26"/>
      <c r="C60" s="30"/>
      <c r="D60" s="30"/>
      <c r="E60" s="72"/>
      <c r="F60" s="56"/>
      <c r="H60" s="1"/>
    </row>
    <row r="61" spans="1:43" s="2" customFormat="1" x14ac:dyDescent="0.25">
      <c r="A61" s="42"/>
      <c r="B61" s="42"/>
      <c r="C61" s="42"/>
      <c r="D61" s="42"/>
      <c r="E61" s="73"/>
      <c r="F61" s="56"/>
      <c r="H61" s="1"/>
    </row>
    <row r="62" spans="1:43" s="2" customFormat="1" x14ac:dyDescent="0.25">
      <c r="A62" s="15"/>
      <c r="B62" s="26"/>
      <c r="C62" s="40"/>
      <c r="D62" s="40"/>
      <c r="E62" s="74"/>
      <c r="F62" s="56"/>
      <c r="H62" s="1"/>
    </row>
    <row r="63" spans="1:43" s="2" customFormat="1" x14ac:dyDescent="0.25">
      <c r="A63" s="15"/>
      <c r="B63" s="16"/>
      <c r="C63" s="30"/>
      <c r="D63" s="30"/>
      <c r="E63" s="71"/>
      <c r="F63" s="56"/>
      <c r="H63" s="1"/>
    </row>
    <row r="64" spans="1:43" s="2" customFormat="1" x14ac:dyDescent="0.25">
      <c r="A64" s="15"/>
      <c r="B64" s="16"/>
      <c r="E64" s="71"/>
      <c r="F64" s="56"/>
      <c r="H64" s="1"/>
    </row>
    <row r="65" spans="1:8" s="2" customFormat="1" x14ac:dyDescent="0.25">
      <c r="A65" s="15"/>
      <c r="B65" s="16"/>
      <c r="E65" s="71"/>
      <c r="F65" s="56"/>
      <c r="H65" s="1"/>
    </row>
    <row r="66" spans="1:8" s="2" customFormat="1" x14ac:dyDescent="0.25">
      <c r="A66" s="15"/>
      <c r="B66" s="16"/>
      <c r="E66" s="71"/>
      <c r="F66" s="56"/>
      <c r="H66" s="1"/>
    </row>
    <row r="67" spans="1:8" s="2" customFormat="1" x14ac:dyDescent="0.25">
      <c r="A67" s="15"/>
      <c r="B67" s="16"/>
      <c r="E67" s="71"/>
      <c r="F67" s="56"/>
      <c r="H67" s="1"/>
    </row>
    <row r="68" spans="1:8" s="2" customFormat="1" x14ac:dyDescent="0.25">
      <c r="A68" s="15"/>
      <c r="B68" s="16"/>
      <c r="E68" s="71"/>
      <c r="F68" s="56"/>
      <c r="H68" s="1"/>
    </row>
    <row r="69" spans="1:8" s="2" customFormat="1" x14ac:dyDescent="0.25">
      <c r="A69" s="15"/>
      <c r="B69" s="16"/>
      <c r="E69" s="71"/>
      <c r="F69" s="56"/>
      <c r="H69" s="1"/>
    </row>
    <row r="70" spans="1:8" s="2" customFormat="1" x14ac:dyDescent="0.25">
      <c r="A70" s="15"/>
      <c r="B70" s="16"/>
      <c r="E70" s="71"/>
      <c r="F70" s="56"/>
      <c r="H70" s="1"/>
    </row>
    <row r="71" spans="1:8" s="2" customFormat="1" x14ac:dyDescent="0.25">
      <c r="A71" s="15"/>
      <c r="B71" s="16"/>
      <c r="E71" s="71"/>
      <c r="F71" s="56"/>
      <c r="H71" s="1"/>
    </row>
    <row r="72" spans="1:8" s="2" customFormat="1" x14ac:dyDescent="0.25">
      <c r="A72" s="15"/>
      <c r="B72" s="16"/>
      <c r="E72" s="71"/>
      <c r="F72" s="56"/>
      <c r="H72" s="1"/>
    </row>
    <row r="73" spans="1:8" s="2" customFormat="1" x14ac:dyDescent="0.25">
      <c r="A73" s="15"/>
      <c r="B73" s="17"/>
      <c r="E73" s="71"/>
      <c r="F73" s="56"/>
      <c r="H73" s="1"/>
    </row>
    <row r="74" spans="1:8" s="2" customFormat="1" x14ac:dyDescent="0.25">
      <c r="A74" s="15"/>
      <c r="B74" s="17"/>
      <c r="E74" s="71"/>
      <c r="F74" s="56"/>
      <c r="H74" s="1"/>
    </row>
    <row r="75" spans="1:8" s="2" customFormat="1" x14ac:dyDescent="0.25">
      <c r="A75" s="15"/>
      <c r="B75" s="17"/>
      <c r="E75" s="71"/>
      <c r="F75" s="56"/>
      <c r="H75" s="1"/>
    </row>
    <row r="76" spans="1:8" s="2" customFormat="1" x14ac:dyDescent="0.25">
      <c r="A76" s="15"/>
      <c r="B76" s="17"/>
      <c r="E76" s="71"/>
      <c r="F76" s="56"/>
      <c r="H76" s="1"/>
    </row>
    <row r="77" spans="1:8" s="2" customFormat="1" x14ac:dyDescent="0.25">
      <c r="A77" s="1"/>
      <c r="B77" s="17"/>
      <c r="E77" s="71"/>
      <c r="F77" s="56"/>
      <c r="H77" s="1"/>
    </row>
    <row r="78" spans="1:8" s="2" customFormat="1" x14ac:dyDescent="0.25">
      <c r="A78" s="1"/>
      <c r="B78" s="17"/>
      <c r="E78" s="71"/>
      <c r="F78" s="56"/>
      <c r="H78" s="1"/>
    </row>
    <row r="79" spans="1:8" s="2" customFormat="1" x14ac:dyDescent="0.25">
      <c r="A79" s="1"/>
      <c r="B79" s="17"/>
      <c r="E79" s="71"/>
      <c r="F79" s="56"/>
      <c r="H79" s="1"/>
    </row>
    <row r="80" spans="1:8" s="2" customFormat="1" x14ac:dyDescent="0.25">
      <c r="A80" s="1"/>
      <c r="B80" s="17"/>
      <c r="E80" s="71"/>
      <c r="F80" s="56"/>
      <c r="H80" s="1"/>
    </row>
    <row r="81" spans="1:8" s="2" customFormat="1" x14ac:dyDescent="0.25">
      <c r="A81" s="1"/>
      <c r="B81" s="17"/>
      <c r="E81" s="71"/>
      <c r="F81" s="56"/>
      <c r="H81" s="1"/>
    </row>
    <row r="82" spans="1:8" s="2" customFormat="1" x14ac:dyDescent="0.25">
      <c r="A82" s="1"/>
      <c r="B82" s="17"/>
      <c r="E82" s="71"/>
      <c r="F82" s="56"/>
      <c r="H82" s="1"/>
    </row>
    <row r="83" spans="1:8" s="2" customFormat="1" x14ac:dyDescent="0.25">
      <c r="A83" s="1"/>
      <c r="B83" s="17"/>
      <c r="E83" s="71"/>
      <c r="F83" s="56"/>
      <c r="H83" s="1"/>
    </row>
    <row r="84" spans="1:8" s="2" customFormat="1" x14ac:dyDescent="0.25">
      <c r="A84" s="1"/>
      <c r="B84" s="17"/>
      <c r="E84" s="71"/>
      <c r="F84" s="56"/>
      <c r="H84" s="1"/>
    </row>
    <row r="85" spans="1:8" s="2" customFormat="1" x14ac:dyDescent="0.25">
      <c r="A85" s="1"/>
      <c r="B85" s="17"/>
      <c r="E85" s="71"/>
      <c r="F85" s="56"/>
      <c r="H85" s="1"/>
    </row>
  </sheetData>
  <mergeCells count="3">
    <mergeCell ref="A56:B56"/>
    <mergeCell ref="A1:H1"/>
    <mergeCell ref="A2:H2"/>
  </mergeCells>
  <pageMargins left="0.98425196850393704" right="0.19685039370078741" top="0.39370078740157483" bottom="0.39370078740157483" header="0.51181102362204722" footer="0.51181102362204722"/>
  <pageSetup paperSize="9" scale="57" fitToHeight="0" orientation="portrait" r:id="rId1"/>
  <headerFooter differentFirst="1" alignWithMargins="0"/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2024</vt:lpstr>
      <vt:lpstr>'1 квартал 2024'!Заголовки_для_печати</vt:lpstr>
      <vt:lpstr>'1 квартал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Пикина Надежда Анатольевна</cp:lastModifiedBy>
  <cp:lastPrinted>2024-04-12T08:52:30Z</cp:lastPrinted>
  <dcterms:created xsi:type="dcterms:W3CDTF">2015-01-26T09:14:22Z</dcterms:created>
  <dcterms:modified xsi:type="dcterms:W3CDTF">2024-07-01T08:02:31Z</dcterms:modified>
</cp:coreProperties>
</file>