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15" windowWidth="19440" windowHeight="11205"/>
  </bookViews>
  <sheets>
    <sheet name="1 квартал 2024" sheetId="8" r:id="rId1"/>
  </sheets>
  <definedNames>
    <definedName name="_xlnm.Print_Titles" localSheetId="0">'1 квартал 2024'!$4:$4</definedName>
    <definedName name="_xlnm.Print_Area" localSheetId="0">'1 квартал 2024'!$A$1:$H$52</definedName>
  </definedNames>
  <calcPr calcId="145621"/>
</workbook>
</file>

<file path=xl/calcChain.xml><?xml version="1.0" encoding="utf-8"?>
<calcChain xmlns="http://schemas.openxmlformats.org/spreadsheetml/2006/main">
  <c r="D52" i="8" l="1"/>
  <c r="C52" i="8"/>
  <c r="C5" i="8"/>
  <c r="G52" i="8"/>
  <c r="G47" i="8"/>
  <c r="E43" i="8" l="1"/>
  <c r="E26" i="8"/>
  <c r="H14" i="8"/>
  <c r="H10" i="8"/>
  <c r="H6" i="8" l="1"/>
  <c r="H7" i="8"/>
  <c r="H8" i="8"/>
  <c r="H9" i="8"/>
  <c r="H11" i="8"/>
  <c r="H13" i="8"/>
  <c r="H16" i="8"/>
  <c r="H17" i="8"/>
  <c r="H18" i="8"/>
  <c r="H21" i="8"/>
  <c r="H22" i="8"/>
  <c r="H23" i="8"/>
  <c r="H30" i="8"/>
  <c r="H31" i="8"/>
  <c r="H32" i="8"/>
  <c r="H35" i="8"/>
  <c r="H36" i="8"/>
  <c r="H37" i="8"/>
  <c r="H38" i="8"/>
  <c r="H40" i="8"/>
  <c r="H44" i="8"/>
  <c r="H45" i="8"/>
  <c r="H46" i="8"/>
  <c r="H48" i="8"/>
  <c r="H49" i="8"/>
  <c r="H50" i="8"/>
  <c r="H51" i="8"/>
  <c r="F47" i="8"/>
  <c r="G41" i="8"/>
  <c r="F41" i="8"/>
  <c r="G34" i="8"/>
  <c r="F34" i="8"/>
  <c r="G27" i="8"/>
  <c r="F27" i="8"/>
  <c r="G24" i="8"/>
  <c r="F24" i="8"/>
  <c r="G19" i="8"/>
  <c r="F19" i="8"/>
  <c r="G15" i="8"/>
  <c r="F15" i="8"/>
  <c r="G12" i="8"/>
  <c r="F12" i="8"/>
  <c r="E6" i="8"/>
  <c r="E7" i="8"/>
  <c r="E8" i="8"/>
  <c r="E9" i="8"/>
  <c r="E10" i="8"/>
  <c r="E11" i="8"/>
  <c r="E13" i="8"/>
  <c r="E14" i="8"/>
  <c r="E16" i="8"/>
  <c r="E17" i="8"/>
  <c r="E18" i="8"/>
  <c r="E21" i="8"/>
  <c r="E22" i="8"/>
  <c r="E23" i="8"/>
  <c r="E25" i="8"/>
  <c r="E28" i="8"/>
  <c r="E29" i="8"/>
  <c r="E30" i="8"/>
  <c r="E31" i="8"/>
  <c r="E32" i="8"/>
  <c r="E33" i="8"/>
  <c r="E35" i="8"/>
  <c r="E36" i="8"/>
  <c r="E37" i="8"/>
  <c r="E38" i="8"/>
  <c r="E40" i="8"/>
  <c r="E42" i="8"/>
  <c r="E44" i="8"/>
  <c r="E45" i="8"/>
  <c r="E46" i="8"/>
  <c r="E48" i="8"/>
  <c r="E49" i="8"/>
  <c r="E50" i="8"/>
  <c r="E51" i="8"/>
  <c r="D41" i="8"/>
  <c r="C41" i="8"/>
  <c r="D34" i="8"/>
  <c r="C34" i="8"/>
  <c r="D27" i="8"/>
  <c r="C27" i="8"/>
  <c r="D24" i="8"/>
  <c r="C24" i="8"/>
  <c r="D19" i="8"/>
  <c r="C19" i="8"/>
  <c r="D15" i="8"/>
  <c r="C15" i="8"/>
  <c r="D12" i="8"/>
  <c r="C12" i="8"/>
  <c r="D5" i="8"/>
  <c r="D47" i="8"/>
  <c r="C47" i="8"/>
  <c r="E47" i="8" l="1"/>
  <c r="E41" i="8"/>
  <c r="E34" i="8"/>
  <c r="E27" i="8"/>
  <c r="E24" i="8"/>
  <c r="E19" i="8"/>
  <c r="E15" i="8"/>
  <c r="E12" i="8"/>
  <c r="E5" i="8"/>
  <c r="H12" i="8"/>
  <c r="H15" i="8"/>
  <c r="H19" i="8"/>
  <c r="H27" i="8"/>
  <c r="H34" i="8"/>
  <c r="H41" i="8"/>
  <c r="H47" i="8"/>
  <c r="G5" i="8"/>
  <c r="F5" i="8"/>
  <c r="F52" i="8" s="1"/>
  <c r="E52" i="8" l="1"/>
  <c r="H52" i="8"/>
  <c r="H5" i="8"/>
</calcChain>
</file>

<file path=xl/sharedStrings.xml><?xml version="1.0" encoding="utf-8"?>
<sst xmlns="http://schemas.openxmlformats.org/spreadsheetml/2006/main" count="104" uniqueCount="78">
  <si>
    <t>«Развитие дошкольного образования»</t>
  </si>
  <si>
    <t>«Развитие учреждений культуры»</t>
  </si>
  <si>
    <t>«Развитие культуры»</t>
  </si>
  <si>
    <t>Подпрограмма 1</t>
  </si>
  <si>
    <t>Подпрограмма 2</t>
  </si>
  <si>
    <t>Подпрограмма 3</t>
  </si>
  <si>
    <t>Подпрограмма 4</t>
  </si>
  <si>
    <t>Подпрограмма 5</t>
  </si>
  <si>
    <t>«Управление муниципальным имуществом»</t>
  </si>
  <si>
    <t>«Детский отдых»</t>
  </si>
  <si>
    <t>ИТОГО</t>
  </si>
  <si>
    <t>«Развитие общего и дополнительного образования детей»</t>
  </si>
  <si>
    <t>Подпрограмма 6</t>
  </si>
  <si>
    <t>«Охрана окружающей среды»</t>
  </si>
  <si>
    <t>«Профилактика правонарушений»</t>
  </si>
  <si>
    <t>«Противодействие терроризму и профилактика экстремизма»</t>
  </si>
  <si>
    <t>«Управление муниципальным долгом округа»</t>
  </si>
  <si>
    <t xml:space="preserve">%                                исполнения </t>
  </si>
  <si>
    <t>«Управление земельными ресурсами»</t>
  </si>
  <si>
    <t>Социальная поддержка граждан</t>
  </si>
  <si>
    <t>Обеспечение жильем молодых семей</t>
  </si>
  <si>
    <t>«Развитие сферы ритуальных услуг и мест захоронения»</t>
  </si>
  <si>
    <t>«Организация отлова животных без владельцев»</t>
  </si>
  <si>
    <t xml:space="preserve">«Обеспечение бухгалтерского обслуживания» </t>
  </si>
  <si>
    <t>«Организация бюджетного процесса»</t>
  </si>
  <si>
    <t xml:space="preserve">Отчет о реализации муниципальных программ Печенгского муниципального округа 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</si>
  <si>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</si>
  <si>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</si>
  <si>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</si>
  <si>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</si>
  <si>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</si>
  <si>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</si>
  <si>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</si>
  <si>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</si>
  <si>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</si>
  <si>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</si>
  <si>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</si>
  <si>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</si>
  <si>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</si>
  <si>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«Реализация основополагающего права ребенка жить и воспитываться в семье»</t>
  </si>
  <si>
    <t>«Хозяйственно-эксплуатационное обслуживание муниципальных учреждений муниципального образования»</t>
  </si>
  <si>
    <t>«Развитие потенциала участников образовательного процесса»</t>
  </si>
  <si>
    <t>«Развитие системы дополнительного образования в сфере культуры и искусства»</t>
  </si>
  <si>
    <t>«Повышение безопасности дорожного движения и снижение дорожно-транспортного травматизма»</t>
  </si>
  <si>
    <t>«Обеспечение защиты населения и территорий от чрезвычайных ситуаций»</t>
  </si>
  <si>
    <t>«Создание условий для обеспечения муниципального управления»</t>
  </si>
  <si>
    <t>«Развитие информационной и технологической инфраструктуры системы муниципального управления в Печенгском муниципальном округе»</t>
  </si>
  <si>
    <t>«Деятельность и развитие муниципальных средств массовой информации Печенского муниципального округа»</t>
  </si>
  <si>
    <t>«Создание безопасных и комфортных условий проживания граждан»</t>
  </si>
  <si>
    <t>Наименование программ</t>
  </si>
  <si>
    <t>«Жилищно-коммунальноео хозяйство»</t>
  </si>
  <si>
    <t>«Формирование современной городской среды»</t>
  </si>
  <si>
    <t xml:space="preserve">Муниципальная программа Печенгского муниципального округа "Образование"  </t>
  </si>
  <si>
    <t xml:space="preserve">Муниципальная программа Печенгского муницпального округа "Обеспечение социальной стабильности"                                            </t>
  </si>
  <si>
    <t xml:space="preserve">Муниципальная программа Печенгского муниципального округа "Культура" </t>
  </si>
  <si>
    <t>Муниципальная программа Печенгского муниципального округа  "Обеспечение общественного порядка и безопасности населения"</t>
  </si>
  <si>
    <t xml:space="preserve">Муниципальная программа Печенгского муниципального округа "Экономический потенциал" </t>
  </si>
  <si>
    <t>Муниципальная программа Печенгского муниципального округа "Комфортная среда проживания"</t>
  </si>
  <si>
    <t xml:space="preserve">Муниципальная программа Печенгского муниципального округа "Муниципальное управление и гражданское общество" </t>
  </si>
  <si>
    <t xml:space="preserve">Муниципальная программа Печенгского муниципального округа "Укрепление общественного здоровья в Печенгском муниципальном округе" </t>
  </si>
  <si>
    <t xml:space="preserve">Муниципальная программа Печенгского муниципального округа "Физическая культура и спорт" </t>
  </si>
  <si>
    <t xml:space="preserve">Муниципальная программа Печенгского муниципального округа "Муниципальные финансы" </t>
  </si>
  <si>
    <t xml:space="preserve">Муниципальная программа Печенгского муниципального округа "Энергосбережение и повышение энергоэффективности" </t>
  </si>
  <si>
    <t xml:space="preserve">Муниципальная программа Печенгского муниципального округа  «Транспортная система» </t>
  </si>
  <si>
    <t xml:space="preserve">Муниципальная программа Печенгского муниципального округа "Муниципальное имущество и земельные ресурсы" </t>
  </si>
  <si>
    <t>темп роста к соответствующему периоду прошлого года</t>
  </si>
  <si>
    <t>15</t>
  </si>
  <si>
    <t>Непрограммные направления расходов</t>
  </si>
  <si>
    <t>Объем финансирования на 2025 год</t>
  </si>
  <si>
    <t>Объем финансрования на 2024 год</t>
  </si>
  <si>
    <t>тыс.руб.</t>
  </si>
  <si>
    <t>"Повышение инвестиционной привлекательности Печенгского муниципального округа"</t>
  </si>
  <si>
    <t>«Развитие туризма в Печенгском муниципальном округе»</t>
  </si>
  <si>
    <t>«Комплексное благоустройство и содержание городской среды»</t>
  </si>
  <si>
    <t>Муниципальная программа Печенгского муниципального округа «Молодежная политика и взаимодействие с общественными организациями в Печенгском муниципальном округе"</t>
  </si>
  <si>
    <t>за 1 полугодие 2025 года</t>
  </si>
  <si>
    <t>Исполнено по состоянию на 01.07.2025</t>
  </si>
  <si>
    <t>Исполнено по состоянию 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</si>
</sst>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0000"/>
  </numFmts>
  <fonts count="27" x14ac:knownFonts="1">
    <font>
      <sz val="10"/>
      <name val="Arial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4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i/>
      <sz val="12"/>
      <name val="Times New Roman Cyr"/>
      <family val="1"/>
      <charset val="204"/>
    </font>
    <font>
      <b/>
      <sz val="9"/>
      <name val="Times New Roman CYR"/>
      <charset val="204"/>
    </font>
    <font>
      <b/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u/>
      <sz val="12"/>
      <name val="Times New Roman Cyr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Arial"/>
      <family val="2"/>
      <charset val="204"/>
    </font>
    <font>
      <i/>
      <sz val="11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" fontId="13" fillId="0" borderId="3">
      <alignment horizontal="right" wrapText="1"/>
    </xf>
    <xf numFmtId="4" fontId="13" fillId="0" borderId="4">
      <alignment horizontal="right" wrapText="1"/>
    </xf>
    <xf numFmtId="49" fontId="13" fillId="0" borderId="3">
      <alignment horizontal="center" wrapText="1"/>
    </xf>
    <xf numFmtId="43" fontId="25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/>
    <xf numFmtId="0" fontId="6" fillId="0" borderId="0" xfId="1" applyFont="1" applyFill="1" applyAlignment="1">
      <alignment vertical="center"/>
    </xf>
    <xf numFmtId="0" fontId="6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7" fillId="3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8" fillId="2" borderId="0" xfId="1" applyFont="1" applyFill="1" applyAlignment="1">
      <alignment vertical="center"/>
    </xf>
    <xf numFmtId="0" fontId="2" fillId="3" borderId="0" xfId="1" applyFont="1" applyFill="1" applyAlignment="1">
      <alignment vertical="center"/>
    </xf>
    <xf numFmtId="49" fontId="2" fillId="0" borderId="0" xfId="1" applyNumberFormat="1" applyFont="1" applyFill="1" applyAlignment="1">
      <alignment horizontal="center" vertical="center"/>
    </xf>
    <xf numFmtId="0" fontId="7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left"/>
    </xf>
    <xf numFmtId="49" fontId="12" fillId="0" borderId="0" xfId="1" applyNumberFormat="1" applyFont="1" applyFill="1" applyAlignment="1">
      <alignment horizontal="left" vertical="center"/>
    </xf>
    <xf numFmtId="49" fontId="9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6" fillId="0" borderId="1" xfId="1" applyFont="1" applyFill="1" applyBorder="1" applyAlignment="1">
      <alignment horizontal="right" vertical="center" wrapText="1"/>
    </xf>
    <xf numFmtId="0" fontId="7" fillId="0" borderId="0" xfId="1" applyFont="1" applyFill="1" applyAlignment="1">
      <alignment horizontal="righ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49" fontId="9" fillId="0" borderId="1" xfId="1" applyNumberFormat="1" applyFont="1" applyFill="1" applyBorder="1" applyAlignment="1">
      <alignment horizontal="center"/>
    </xf>
    <xf numFmtId="164" fontId="20" fillId="0" borderId="0" xfId="1" applyNumberFormat="1" applyFont="1" applyFill="1"/>
    <xf numFmtId="164" fontId="18" fillId="0" borderId="0" xfId="1" applyNumberFormat="1" applyFont="1" applyFill="1"/>
    <xf numFmtId="49" fontId="6" fillId="5" borderId="1" xfId="1" applyNumberFormat="1" applyFont="1" applyFill="1" applyBorder="1" applyAlignment="1">
      <alignment horizontal="center" vertical="center"/>
    </xf>
    <xf numFmtId="0" fontId="22" fillId="5" borderId="1" xfId="1" applyFont="1" applyFill="1" applyBorder="1" applyAlignment="1">
      <alignment horizontal="left" vertical="center" wrapText="1"/>
    </xf>
    <xf numFmtId="49" fontId="6" fillId="5" borderId="5" xfId="1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/>
    </xf>
    <xf numFmtId="49" fontId="24" fillId="0" borderId="5" xfId="1" applyNumberFormat="1" applyFont="1" applyFill="1" applyBorder="1" applyAlignment="1">
      <alignment horizontal="left"/>
    </xf>
    <xf numFmtId="0" fontId="6" fillId="5" borderId="1" xfId="1" applyFont="1" applyFill="1" applyBorder="1" applyAlignment="1">
      <alignment horizontal="center" vertical="center"/>
    </xf>
    <xf numFmtId="49" fontId="5" fillId="5" borderId="1" xfId="1" applyNumberFormat="1" applyFont="1" applyFill="1" applyBorder="1" applyAlignment="1">
      <alignment horizontal="center" vertical="center"/>
    </xf>
    <xf numFmtId="0" fontId="24" fillId="0" borderId="1" xfId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vertical="center"/>
    </xf>
    <xf numFmtId="164" fontId="19" fillId="0" borderId="0" xfId="1" applyNumberFormat="1" applyFont="1" applyFill="1"/>
    <xf numFmtId="0" fontId="24" fillId="0" borderId="0" xfId="1" applyFont="1" applyFill="1" applyAlignment="1">
      <alignment horizontal="right" vertical="center" wrapText="1"/>
    </xf>
    <xf numFmtId="0" fontId="26" fillId="0" borderId="0" xfId="1" applyFont="1" applyFill="1" applyAlignment="1">
      <alignment horizontal="right" vertical="center" wrapText="1"/>
    </xf>
    <xf numFmtId="0" fontId="22" fillId="5" borderId="5" xfId="1" applyFont="1" applyFill="1" applyBorder="1" applyAlignment="1">
      <alignment horizontal="left" vertical="center" wrapText="1"/>
    </xf>
    <xf numFmtId="0" fontId="23" fillId="5" borderId="1" xfId="0" applyFont="1" applyFill="1" applyBorder="1" applyAlignment="1">
      <alignment horizontal="left" vertical="center" wrapText="1"/>
    </xf>
    <xf numFmtId="0" fontId="23" fillId="5" borderId="5" xfId="0" applyFont="1" applyFill="1" applyBorder="1" applyAlignment="1">
      <alignment horizontal="left" vertical="center" wrapText="1"/>
    </xf>
    <xf numFmtId="164" fontId="18" fillId="5" borderId="5" xfId="1" applyNumberFormat="1" applyFont="1" applyFill="1" applyBorder="1" applyAlignment="1">
      <alignment horizontal="center" vertical="center"/>
    </xf>
    <xf numFmtId="164" fontId="18" fillId="5" borderId="5" xfId="1" applyNumberFormat="1" applyFont="1" applyFill="1" applyBorder="1" applyAlignment="1">
      <alignment horizontal="center"/>
    </xf>
    <xf numFmtId="166" fontId="2" fillId="0" borderId="0" xfId="1" applyNumberFormat="1" applyFont="1" applyFill="1"/>
    <xf numFmtId="166" fontId="20" fillId="0" borderId="0" xfId="1" applyNumberFormat="1" applyFont="1" applyFill="1"/>
    <xf numFmtId="164" fontId="15" fillId="0" borderId="1" xfId="0" applyNumberFormat="1" applyFont="1" applyFill="1" applyBorder="1" applyAlignment="1">
      <alignment horizontal="right"/>
    </xf>
    <xf numFmtId="164" fontId="17" fillId="0" borderId="1" xfId="1" applyNumberFormat="1" applyFont="1" applyFill="1" applyBorder="1" applyAlignment="1">
      <alignment horizontal="right"/>
    </xf>
    <xf numFmtId="164" fontId="18" fillId="5" borderId="5" xfId="1" applyNumberFormat="1" applyFont="1" applyFill="1" applyBorder="1" applyAlignment="1">
      <alignment horizontal="right"/>
    </xf>
    <xf numFmtId="164" fontId="17" fillId="0" borderId="5" xfId="1" applyNumberFormat="1" applyFont="1" applyFill="1" applyBorder="1" applyAlignment="1">
      <alignment horizontal="right"/>
    </xf>
    <xf numFmtId="164" fontId="18" fillId="5" borderId="1" xfId="1" applyNumberFormat="1" applyFont="1" applyFill="1" applyBorder="1" applyAlignment="1">
      <alignment horizontal="right"/>
    </xf>
    <xf numFmtId="164" fontId="15" fillId="0" borderId="1" xfId="5" applyNumberFormat="1" applyFont="1" applyFill="1" applyBorder="1" applyAlignment="1">
      <alignment horizontal="right"/>
    </xf>
    <xf numFmtId="164" fontId="17" fillId="0" borderId="1" xfId="5" applyNumberFormat="1" applyFont="1" applyFill="1" applyBorder="1" applyAlignment="1">
      <alignment horizontal="right"/>
    </xf>
    <xf numFmtId="164" fontId="18" fillId="5" borderId="1" xfId="5" applyNumberFormat="1" applyFont="1" applyFill="1" applyBorder="1" applyAlignment="1">
      <alignment horizontal="right"/>
    </xf>
    <xf numFmtId="164" fontId="15" fillId="4" borderId="1" xfId="5" applyNumberFormat="1" applyFont="1" applyFill="1" applyBorder="1" applyAlignment="1">
      <alignment horizontal="right"/>
    </xf>
    <xf numFmtId="164" fontId="17" fillId="4" borderId="1" xfId="5" applyNumberFormat="1" applyFont="1" applyFill="1" applyBorder="1" applyAlignment="1">
      <alignment horizontal="right"/>
    </xf>
    <xf numFmtId="164" fontId="16" fillId="5" borderId="3" xfId="2" applyNumberFormat="1" applyFont="1" applyFill="1" applyAlignment="1" applyProtection="1">
      <alignment horizontal="right" wrapText="1"/>
    </xf>
    <xf numFmtId="164" fontId="15" fillId="0" borderId="3" xfId="2" applyNumberFormat="1" applyFont="1" applyFill="1" applyAlignment="1" applyProtection="1">
      <alignment horizontal="right" wrapText="1"/>
    </xf>
    <xf numFmtId="164" fontId="18" fillId="0" borderId="1" xfId="1" applyNumberFormat="1" applyFont="1" applyFill="1" applyBorder="1" applyAlignment="1">
      <alignment horizontal="right"/>
    </xf>
    <xf numFmtId="0" fontId="2" fillId="0" borderId="0" xfId="1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165" fontId="17" fillId="0" borderId="1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/>
    <xf numFmtId="164" fontId="10" fillId="0" borderId="1" xfId="1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 applyAlignment="1">
      <alignment vertical="center"/>
    </xf>
    <xf numFmtId="164" fontId="20" fillId="0" borderId="0" xfId="5" applyNumberFormat="1" applyFont="1" applyFill="1"/>
    <xf numFmtId="164" fontId="11" fillId="0" borderId="2" xfId="0" applyNumberFormat="1" applyFont="1" applyFill="1" applyBorder="1" applyAlignment="1">
      <alignment horizontal="center" vertical="center" wrapText="1"/>
    </xf>
    <xf numFmtId="0" fontId="19" fillId="0" borderId="0" xfId="1" applyFont="1" applyFill="1" applyAlignment="1">
      <alignment horizontal="center" vertical="center"/>
    </xf>
    <xf numFmtId="49" fontId="7" fillId="0" borderId="0" xfId="1" applyNumberFormat="1" applyFont="1" applyFill="1" applyAlignment="1">
      <alignment horizontal="left" vertical="center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top" wrapText="1"/>
    </xf>
  </cellXfs>
  <cellStyles count="6">
    <cellStyle name="xl80" xfId="4"/>
    <cellStyle name="xl84" xfId="2"/>
    <cellStyle name="xl89" xfId="3"/>
    <cellStyle name="Обычный" xfId="0" builtinId="0"/>
    <cellStyle name="Обычный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5"/>
  <sheetViews>
    <sheetView tabSelected="1" view="pageBreakPreview" zoomScale="110" zoomScaleNormal="100" zoomScaleSheetLayoutView="110" workbookViewId="0">
      <pane ySplit="4" topLeftCell="A14" activePane="bottomLeft" state="frozen"/>
      <selection activeCell="C1" sqref="C1"/>
      <selection pane="bottomLeft" activeCell="C54" sqref="C54"/>
    </sheetView>
  </sheetViews>
  <sheetFormatPr defaultRowHeight="15.75" x14ac:dyDescent="0.25"/>
  <cols>
    <col min="1" max="1" width="14" style="1" customWidth="1"/>
    <col min="2" max="2" width="56.5703125" style="2" customWidth="1"/>
    <col min="3" max="3" width="16.5703125" style="69" customWidth="1"/>
    <col min="4" max="4" width="15.140625" style="69" customWidth="1"/>
    <col min="5" max="5" width="10.42578125" style="59" customWidth="1"/>
    <col min="6" max="6" width="12.28515625" style="45" customWidth="1"/>
    <col min="7" max="7" width="13.140625" style="2" customWidth="1"/>
    <col min="8" max="8" width="10.28515625" style="1" customWidth="1"/>
    <col min="9" max="43" width="9.140625" style="2"/>
    <col min="44" max="16384" width="9.140625" style="3"/>
  </cols>
  <sheetData>
    <row r="1" spans="1:43" ht="32.25" customHeight="1" x14ac:dyDescent="0.25">
      <c r="A1" s="76" t="s">
        <v>25</v>
      </c>
      <c r="B1" s="76"/>
      <c r="C1" s="76"/>
      <c r="D1" s="76"/>
      <c r="E1" s="76"/>
      <c r="F1" s="76"/>
      <c r="G1" s="76"/>
      <c r="H1" s="76"/>
    </row>
    <row r="2" spans="1:43" ht="15.75" customHeight="1" x14ac:dyDescent="0.25">
      <c r="A2" s="77" t="s">
        <v>75</v>
      </c>
      <c r="B2" s="77"/>
      <c r="C2" s="77"/>
      <c r="D2" s="77"/>
      <c r="E2" s="77"/>
      <c r="F2" s="77"/>
      <c r="G2" s="77"/>
      <c r="H2" s="77"/>
    </row>
    <row r="3" spans="1:43" ht="12.75" customHeight="1" x14ac:dyDescent="0.3">
      <c r="A3" s="63"/>
      <c r="B3" s="63"/>
      <c r="E3" s="64"/>
      <c r="H3" s="74" t="s">
        <v>70</v>
      </c>
    </row>
    <row r="4" spans="1:43" ht="74.25" customHeight="1" x14ac:dyDescent="0.25">
      <c r="A4" s="65"/>
      <c r="B4" s="65" t="s">
        <v>49</v>
      </c>
      <c r="C4" s="70" t="s">
        <v>68</v>
      </c>
      <c r="D4" s="73" t="s">
        <v>76</v>
      </c>
      <c r="E4" s="67" t="s">
        <v>17</v>
      </c>
      <c r="F4" s="68" t="s">
        <v>69</v>
      </c>
      <c r="G4" s="66" t="s">
        <v>77</v>
      </c>
      <c r="H4" s="67" t="s">
        <v>65</v>
      </c>
    </row>
    <row r="5" spans="1:43" s="5" customFormat="1" ht="33" customHeight="1" x14ac:dyDescent="0.2">
      <c r="A5" s="26" t="s">
        <v>26</v>
      </c>
      <c r="B5" s="27" t="s">
        <v>52</v>
      </c>
      <c r="C5" s="50">
        <f>SUM(C6:C11)</f>
        <v>2391479.1806199998</v>
      </c>
      <c r="D5" s="50">
        <f>SUM(D6:D11)</f>
        <v>985191.40017999988</v>
      </c>
      <c r="E5" s="43">
        <f>D5/C5*100</f>
        <v>41.195901188008058</v>
      </c>
      <c r="F5" s="50">
        <f t="shared" ref="F5:G5" si="0">F6+F7+F8+F9+F10+F11</f>
        <v>1844315.8222500002</v>
      </c>
      <c r="G5" s="50">
        <f t="shared" si="0"/>
        <v>888608.31056000013</v>
      </c>
      <c r="H5" s="42">
        <f>D5/G5*100</f>
        <v>110.86902839780252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s="5" customFormat="1" ht="15" customHeight="1" x14ac:dyDescent="0.2">
      <c r="A6" s="17" t="s">
        <v>3</v>
      </c>
      <c r="B6" s="22" t="s">
        <v>0</v>
      </c>
      <c r="C6" s="46">
        <v>1228562.6446199999</v>
      </c>
      <c r="D6" s="46">
        <v>451366.90246999997</v>
      </c>
      <c r="E6" s="43">
        <f t="shared" ref="E6:E52" si="1">D6/C6*100</f>
        <v>36.739429157038209</v>
      </c>
      <c r="F6" s="46">
        <v>737553.3</v>
      </c>
      <c r="G6" s="46">
        <v>350134.09565999999</v>
      </c>
      <c r="H6" s="42">
        <f t="shared" ref="H6:H52" si="2">D6/G6*100</f>
        <v>128.91258179789003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s="5" customFormat="1" ht="15" customHeight="1" x14ac:dyDescent="0.2">
      <c r="A7" s="17" t="s">
        <v>4</v>
      </c>
      <c r="B7" s="22" t="s">
        <v>11</v>
      </c>
      <c r="C7" s="46">
        <v>1068914.1359999999</v>
      </c>
      <c r="D7" s="46">
        <v>489017.09604999999</v>
      </c>
      <c r="E7" s="43">
        <f t="shared" si="1"/>
        <v>45.748959582474832</v>
      </c>
      <c r="F7" s="46">
        <v>1018575.52225</v>
      </c>
      <c r="G7" s="46">
        <v>499232.68553000002</v>
      </c>
      <c r="H7" s="42">
        <f t="shared" si="2"/>
        <v>97.953741857035098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1:43" s="5" customFormat="1" ht="15" customHeight="1" x14ac:dyDescent="0.2">
      <c r="A8" s="17" t="s">
        <v>5</v>
      </c>
      <c r="B8" s="22" t="s">
        <v>9</v>
      </c>
      <c r="C8" s="46">
        <v>11417.7</v>
      </c>
      <c r="D8" s="46">
        <v>5940.7811499999998</v>
      </c>
      <c r="E8" s="43">
        <f t="shared" si="1"/>
        <v>52.031329865034103</v>
      </c>
      <c r="F8" s="46">
        <v>11422</v>
      </c>
      <c r="G8" s="46">
        <v>4883.2780300000004</v>
      </c>
      <c r="H8" s="42">
        <f t="shared" si="2"/>
        <v>121.6555992409877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</row>
    <row r="9" spans="1:43" s="5" customFormat="1" ht="15" customHeight="1" x14ac:dyDescent="0.2">
      <c r="A9" s="17" t="s">
        <v>6</v>
      </c>
      <c r="B9" s="22" t="s">
        <v>41</v>
      </c>
      <c r="C9" s="46">
        <v>7751.3</v>
      </c>
      <c r="D9" s="47">
        <v>2703.1950000000002</v>
      </c>
      <c r="E9" s="43">
        <f t="shared" si="1"/>
        <v>34.874085637247951</v>
      </c>
      <c r="F9" s="46">
        <v>7544.4</v>
      </c>
      <c r="G9" s="47">
        <v>3280.1425399999998</v>
      </c>
      <c r="H9" s="42">
        <f t="shared" si="2"/>
        <v>82.410900350690255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</row>
    <row r="10" spans="1:43" s="5" customFormat="1" ht="30" customHeight="1" x14ac:dyDescent="0.2">
      <c r="A10" s="17" t="s">
        <v>7</v>
      </c>
      <c r="B10" s="22" t="s">
        <v>39</v>
      </c>
      <c r="C10" s="46">
        <v>69.5</v>
      </c>
      <c r="D10" s="47">
        <v>49.5</v>
      </c>
      <c r="E10" s="43">
        <f t="shared" si="1"/>
        <v>71.223021582733821</v>
      </c>
      <c r="F10" s="46">
        <v>69.5</v>
      </c>
      <c r="G10" s="47">
        <v>15</v>
      </c>
      <c r="H10" s="42">
        <f t="shared" si="2"/>
        <v>330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</row>
    <row r="11" spans="1:43" s="5" customFormat="1" ht="30" customHeight="1" x14ac:dyDescent="0.2">
      <c r="A11" s="17" t="s">
        <v>12</v>
      </c>
      <c r="B11" s="22" t="s">
        <v>40</v>
      </c>
      <c r="C11" s="51">
        <v>74763.899999999994</v>
      </c>
      <c r="D11" s="52">
        <v>36113.925510000001</v>
      </c>
      <c r="E11" s="43">
        <f t="shared" si="1"/>
        <v>48.303961550962434</v>
      </c>
      <c r="F11" s="51">
        <v>69151.100000000006</v>
      </c>
      <c r="G11" s="52">
        <v>31063.108800000002</v>
      </c>
      <c r="H11" s="42">
        <f t="shared" si="2"/>
        <v>116.25985583902664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</row>
    <row r="12" spans="1:43" s="7" customFormat="1" ht="45" customHeight="1" x14ac:dyDescent="0.2">
      <c r="A12" s="28" t="s">
        <v>27</v>
      </c>
      <c r="B12" s="39" t="s">
        <v>53</v>
      </c>
      <c r="C12" s="48">
        <f>SUM(C13:C14)</f>
        <v>101396.033</v>
      </c>
      <c r="D12" s="48">
        <f>SUM(D13:D14)</f>
        <v>48323.957020000002</v>
      </c>
      <c r="E12" s="43">
        <f t="shared" si="1"/>
        <v>47.658626861664303</v>
      </c>
      <c r="F12" s="48">
        <f>SUM(F13:F14)</f>
        <v>90193.324000000008</v>
      </c>
      <c r="G12" s="48">
        <f>SUM(G13:G14)</f>
        <v>40856.15382</v>
      </c>
      <c r="H12" s="42">
        <f t="shared" si="2"/>
        <v>118.27828246609045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</row>
    <row r="13" spans="1:43" s="7" customFormat="1" ht="15" customHeight="1" x14ac:dyDescent="0.2">
      <c r="A13" s="29" t="s">
        <v>3</v>
      </c>
      <c r="B13" s="33" t="s">
        <v>19</v>
      </c>
      <c r="C13" s="47">
        <v>100902.629</v>
      </c>
      <c r="D13" s="47">
        <v>48323.957020000002</v>
      </c>
      <c r="E13" s="43">
        <f t="shared" si="1"/>
        <v>47.89167289189264</v>
      </c>
      <c r="F13" s="47">
        <v>90170.724000000002</v>
      </c>
      <c r="G13" s="47">
        <v>40856.15382</v>
      </c>
      <c r="H13" s="42">
        <f t="shared" si="2"/>
        <v>118.27828246609045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</row>
    <row r="14" spans="1:43" s="7" customFormat="1" ht="15" customHeight="1" x14ac:dyDescent="0.25">
      <c r="A14" s="23" t="s">
        <v>4</v>
      </c>
      <c r="B14" s="30" t="s">
        <v>20</v>
      </c>
      <c r="C14" s="49">
        <v>493.404</v>
      </c>
      <c r="D14" s="49">
        <v>0</v>
      </c>
      <c r="E14" s="43">
        <f t="shared" si="1"/>
        <v>0</v>
      </c>
      <c r="F14" s="49">
        <v>22.6</v>
      </c>
      <c r="G14" s="49">
        <v>0</v>
      </c>
      <c r="H14" s="42" t="e">
        <f t="shared" si="2"/>
        <v>#DIV/0!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</row>
    <row r="15" spans="1:43" s="9" customFormat="1" ht="31.5" customHeight="1" x14ac:dyDescent="0.2">
      <c r="A15" s="28" t="s">
        <v>28</v>
      </c>
      <c r="B15" s="39" t="s">
        <v>54</v>
      </c>
      <c r="C15" s="48">
        <f>SUM(C16:C18)</f>
        <v>299735.05989999999</v>
      </c>
      <c r="D15" s="48">
        <f>SUM(D16:D18)</f>
        <v>159878.83013000002</v>
      </c>
      <c r="E15" s="43">
        <f t="shared" si="1"/>
        <v>53.34004977040059</v>
      </c>
      <c r="F15" s="48">
        <f>SUM(F16:F18)</f>
        <v>335437.57829999999</v>
      </c>
      <c r="G15" s="48">
        <f>SUM(G16:G18)</f>
        <v>171626.77152000001</v>
      </c>
      <c r="H15" s="42">
        <f t="shared" si="2"/>
        <v>93.154948213524492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</row>
    <row r="16" spans="1:43" s="9" customFormat="1" x14ac:dyDescent="0.2">
      <c r="A16" s="17" t="s">
        <v>3</v>
      </c>
      <c r="B16" s="22" t="s">
        <v>1</v>
      </c>
      <c r="C16" s="46">
        <v>186747.9479</v>
      </c>
      <c r="D16" s="46">
        <v>90902.499200000006</v>
      </c>
      <c r="E16" s="43">
        <f t="shared" si="1"/>
        <v>48.676571936777897</v>
      </c>
      <c r="F16" s="46">
        <v>211137.84</v>
      </c>
      <c r="G16" s="46">
        <v>99079.554069999998</v>
      </c>
      <c r="H16" s="42">
        <f t="shared" si="2"/>
        <v>91.746980548355239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</row>
    <row r="17" spans="1:43" s="9" customFormat="1" ht="30" customHeight="1" x14ac:dyDescent="0.2">
      <c r="A17" s="17" t="s">
        <v>4</v>
      </c>
      <c r="B17" s="22" t="s">
        <v>42</v>
      </c>
      <c r="C17" s="46">
        <v>102987.11199999999</v>
      </c>
      <c r="D17" s="46">
        <v>64817.187720000002</v>
      </c>
      <c r="E17" s="43">
        <f t="shared" si="1"/>
        <v>62.937183557492126</v>
      </c>
      <c r="F17" s="46">
        <v>115623.93829999999</v>
      </c>
      <c r="G17" s="46">
        <v>69743.16979</v>
      </c>
      <c r="H17" s="42">
        <f t="shared" si="2"/>
        <v>92.936968473282235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</row>
    <row r="18" spans="1:43" s="9" customFormat="1" x14ac:dyDescent="0.2">
      <c r="A18" s="17" t="s">
        <v>5</v>
      </c>
      <c r="B18" s="22" t="s">
        <v>2</v>
      </c>
      <c r="C18" s="46">
        <v>10000</v>
      </c>
      <c r="D18" s="47">
        <v>4159.1432100000002</v>
      </c>
      <c r="E18" s="43">
        <f t="shared" si="1"/>
        <v>41.591432100000006</v>
      </c>
      <c r="F18" s="46">
        <v>8675.7999999999993</v>
      </c>
      <c r="G18" s="47">
        <v>2804.0476600000002</v>
      </c>
      <c r="H18" s="42">
        <f t="shared" si="2"/>
        <v>148.3264093307173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</row>
    <row r="19" spans="1:43" s="11" customFormat="1" ht="45" customHeight="1" x14ac:dyDescent="0.2">
      <c r="A19" s="31">
        <v>4</v>
      </c>
      <c r="B19" s="27" t="s">
        <v>55</v>
      </c>
      <c r="C19" s="50">
        <f>SUM(C20:C23)</f>
        <v>30109.0821</v>
      </c>
      <c r="D19" s="50">
        <f>SUM(D20:D23)</f>
        <v>11533.22586</v>
      </c>
      <c r="E19" s="43">
        <f t="shared" si="1"/>
        <v>38.30480723954053</v>
      </c>
      <c r="F19" s="50">
        <f>SUM(F20:F23)</f>
        <v>32284.197100000001</v>
      </c>
      <c r="G19" s="50">
        <f>SUM(G20:G23)</f>
        <v>9142.2878899999996</v>
      </c>
      <c r="H19" s="42">
        <f t="shared" si="2"/>
        <v>126.15251235541656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</row>
    <row r="20" spans="1:43" s="11" customFormat="1" ht="30" customHeight="1" x14ac:dyDescent="0.2">
      <c r="A20" s="17" t="s">
        <v>3</v>
      </c>
      <c r="B20" s="22" t="s">
        <v>43</v>
      </c>
      <c r="C20" s="47"/>
      <c r="D20" s="47"/>
      <c r="E20" s="43"/>
      <c r="F20" s="47">
        <v>0</v>
      </c>
      <c r="G20" s="47">
        <v>0</v>
      </c>
      <c r="H20" s="42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</row>
    <row r="21" spans="1:43" s="11" customFormat="1" ht="15.75" customHeight="1" x14ac:dyDescent="0.2">
      <c r="A21" s="17" t="s">
        <v>4</v>
      </c>
      <c r="B21" s="22" t="s">
        <v>14</v>
      </c>
      <c r="C21" s="47">
        <v>3047.902</v>
      </c>
      <c r="D21" s="47">
        <v>1175.03467</v>
      </c>
      <c r="E21" s="43">
        <f t="shared" si="1"/>
        <v>38.552245774306392</v>
      </c>
      <c r="F21" s="47">
        <v>3199.7970999999998</v>
      </c>
      <c r="G21" s="47">
        <v>1036.7806800000001</v>
      </c>
      <c r="H21" s="42">
        <f t="shared" si="2"/>
        <v>113.33493116403363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</row>
    <row r="22" spans="1:43" s="11" customFormat="1" ht="30" customHeight="1" x14ac:dyDescent="0.2">
      <c r="A22" s="17" t="s">
        <v>5</v>
      </c>
      <c r="B22" s="22" t="s">
        <v>44</v>
      </c>
      <c r="C22" s="47">
        <v>21301.14243</v>
      </c>
      <c r="D22" s="47">
        <v>7914.1535199999998</v>
      </c>
      <c r="E22" s="43">
        <f t="shared" si="1"/>
        <v>37.153657584364595</v>
      </c>
      <c r="F22" s="47">
        <v>26224.400000000001</v>
      </c>
      <c r="G22" s="47">
        <v>7746.0892100000001</v>
      </c>
      <c r="H22" s="42">
        <f t="shared" si="2"/>
        <v>102.16966659489324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</row>
    <row r="23" spans="1:43" s="11" customFormat="1" ht="15" customHeight="1" x14ac:dyDescent="0.2">
      <c r="A23" s="17" t="s">
        <v>6</v>
      </c>
      <c r="B23" s="22" t="s">
        <v>15</v>
      </c>
      <c r="C23" s="47">
        <v>5760.0376699999997</v>
      </c>
      <c r="D23" s="47">
        <v>2444.0376700000002</v>
      </c>
      <c r="E23" s="43">
        <f t="shared" si="1"/>
        <v>42.430932053262083</v>
      </c>
      <c r="F23" s="47">
        <v>2860</v>
      </c>
      <c r="G23" s="47">
        <v>359.41800000000001</v>
      </c>
      <c r="H23" s="42">
        <f t="shared" si="2"/>
        <v>679.99868398355125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</row>
    <row r="24" spans="1:43" s="9" customFormat="1" ht="32.25" customHeight="1" x14ac:dyDescent="0.2">
      <c r="A24" s="32" t="s">
        <v>29</v>
      </c>
      <c r="B24" s="27" t="s">
        <v>56</v>
      </c>
      <c r="C24" s="50">
        <f>SUM(C25:C26)</f>
        <v>2299.9490000000001</v>
      </c>
      <c r="D24" s="50">
        <f>SUM(D25:D26)</f>
        <v>1402.09979</v>
      </c>
      <c r="E24" s="43">
        <f t="shared" si="1"/>
        <v>60.962212205574993</v>
      </c>
      <c r="F24" s="50">
        <f>SUM(F25:F26)</f>
        <v>1088.6110000000001</v>
      </c>
      <c r="G24" s="50">
        <f>SUM(G25:G26)</f>
        <v>26.376000000000001</v>
      </c>
      <c r="H24" s="42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</row>
    <row r="25" spans="1:43" s="9" customFormat="1" ht="30" customHeight="1" x14ac:dyDescent="0.2">
      <c r="A25" s="17" t="s">
        <v>3</v>
      </c>
      <c r="B25" s="22" t="s">
        <v>71</v>
      </c>
      <c r="C25" s="47">
        <v>139.94900000000001</v>
      </c>
      <c r="D25" s="47">
        <v>2.09979</v>
      </c>
      <c r="E25" s="43">
        <f t="shared" si="1"/>
        <v>1.5003965730373205</v>
      </c>
      <c r="F25" s="47">
        <v>1088.6110000000001</v>
      </c>
      <c r="G25" s="47">
        <v>26.376000000000001</v>
      </c>
      <c r="H25" s="42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</row>
    <row r="26" spans="1:43" s="9" customFormat="1" x14ac:dyDescent="0.2">
      <c r="A26" s="17" t="s">
        <v>4</v>
      </c>
      <c r="B26" s="22" t="s">
        <v>72</v>
      </c>
      <c r="C26" s="47">
        <v>2160</v>
      </c>
      <c r="D26" s="47">
        <v>1400</v>
      </c>
      <c r="E26" s="43">
        <f t="shared" si="1"/>
        <v>64.81481481481481</v>
      </c>
      <c r="F26" s="47">
        <v>0</v>
      </c>
      <c r="G26" s="47">
        <v>0</v>
      </c>
      <c r="H26" s="42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</row>
    <row r="27" spans="1:43" s="9" customFormat="1" ht="32.25" customHeight="1" x14ac:dyDescent="0.2">
      <c r="A27" s="26" t="s">
        <v>30</v>
      </c>
      <c r="B27" s="40" t="s">
        <v>57</v>
      </c>
      <c r="C27" s="50">
        <f>SUM(C28:C33)</f>
        <v>368262.70751000004</v>
      </c>
      <c r="D27" s="50">
        <f>SUM(D28:D33)</f>
        <v>159157.99743000002</v>
      </c>
      <c r="E27" s="43">
        <f t="shared" si="1"/>
        <v>43.218602965840127</v>
      </c>
      <c r="F27" s="50">
        <f>SUM(F28:F33)</f>
        <v>421439.72669999994</v>
      </c>
      <c r="G27" s="50">
        <f>SUM(G28:G33)</f>
        <v>86369.447440000004</v>
      </c>
      <c r="H27" s="42">
        <f t="shared" si="2"/>
        <v>184.27580834132985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</row>
    <row r="28" spans="1:43" s="9" customFormat="1" x14ac:dyDescent="0.2">
      <c r="A28" s="17" t="s">
        <v>3</v>
      </c>
      <c r="B28" s="22" t="s">
        <v>13</v>
      </c>
      <c r="C28" s="47">
        <v>13126.9</v>
      </c>
      <c r="D28" s="47">
        <v>0</v>
      </c>
      <c r="E28" s="43">
        <f t="shared" si="1"/>
        <v>0</v>
      </c>
      <c r="F28" s="47">
        <v>48415.4</v>
      </c>
      <c r="G28" s="47">
        <v>0</v>
      </c>
      <c r="H28" s="42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</row>
    <row r="29" spans="1:43" s="9" customFormat="1" x14ac:dyDescent="0.2">
      <c r="A29" s="29" t="s">
        <v>4</v>
      </c>
      <c r="B29" s="22" t="s">
        <v>50</v>
      </c>
      <c r="C29" s="47">
        <v>167805.31</v>
      </c>
      <c r="D29" s="47">
        <v>108682.03494</v>
      </c>
      <c r="E29" s="43">
        <f t="shared" si="1"/>
        <v>64.766743638803803</v>
      </c>
      <c r="F29" s="47">
        <v>38756.203999999998</v>
      </c>
      <c r="G29" s="47">
        <v>10346.41785</v>
      </c>
      <c r="H29" s="42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</row>
    <row r="30" spans="1:43" s="9" customFormat="1" ht="15" customHeight="1" x14ac:dyDescent="0.2">
      <c r="A30" s="29" t="s">
        <v>5</v>
      </c>
      <c r="B30" s="22" t="s">
        <v>21</v>
      </c>
      <c r="C30" s="47">
        <v>2941.2</v>
      </c>
      <c r="D30" s="47">
        <v>349.48045999999999</v>
      </c>
      <c r="E30" s="43">
        <f t="shared" si="1"/>
        <v>11.882240582075344</v>
      </c>
      <c r="F30" s="47">
        <v>55066.098299999998</v>
      </c>
      <c r="G30" s="47">
        <v>26437.957709999999</v>
      </c>
      <c r="H30" s="42">
        <f t="shared" si="2"/>
        <v>1.3218890196946305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</row>
    <row r="31" spans="1:43" s="9" customFormat="1" ht="30" x14ac:dyDescent="0.2">
      <c r="A31" s="17" t="s">
        <v>6</v>
      </c>
      <c r="B31" s="22" t="s">
        <v>73</v>
      </c>
      <c r="C31" s="47">
        <v>131939</v>
      </c>
      <c r="D31" s="47">
        <v>49763.242230000003</v>
      </c>
      <c r="E31" s="43">
        <f t="shared" si="1"/>
        <v>37.716855690887456</v>
      </c>
      <c r="F31" s="47">
        <v>187289.53469999999</v>
      </c>
      <c r="G31" s="47">
        <v>48816.469879999997</v>
      </c>
      <c r="H31" s="42">
        <f t="shared" si="2"/>
        <v>101.93945271406832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</row>
    <row r="32" spans="1:43" s="9" customFormat="1" x14ac:dyDescent="0.2">
      <c r="A32" s="17" t="s">
        <v>7</v>
      </c>
      <c r="B32" s="22" t="s">
        <v>22</v>
      </c>
      <c r="C32" s="47">
        <v>2706.2759999999998</v>
      </c>
      <c r="D32" s="47">
        <v>363.2398</v>
      </c>
      <c r="E32" s="43">
        <f t="shared" si="1"/>
        <v>13.422126937533349</v>
      </c>
      <c r="F32" s="47">
        <v>3133.0239999999999</v>
      </c>
      <c r="G32" s="47">
        <v>768.60199999999998</v>
      </c>
      <c r="H32" s="42">
        <f t="shared" si="2"/>
        <v>47.25980416392359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</row>
    <row r="33" spans="1:43" s="9" customFormat="1" x14ac:dyDescent="0.2">
      <c r="A33" s="17" t="s">
        <v>12</v>
      </c>
      <c r="B33" s="22" t="s">
        <v>51</v>
      </c>
      <c r="C33" s="47">
        <v>49744.021509999999</v>
      </c>
      <c r="D33" s="47">
        <v>0</v>
      </c>
      <c r="E33" s="43">
        <f t="shared" si="1"/>
        <v>0</v>
      </c>
      <c r="F33" s="47">
        <v>88779.465700000001</v>
      </c>
      <c r="G33" s="47">
        <v>0</v>
      </c>
      <c r="H33" s="42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</row>
    <row r="34" spans="1:43" s="9" customFormat="1" ht="45" customHeight="1" x14ac:dyDescent="0.2">
      <c r="A34" s="26" t="s">
        <v>31</v>
      </c>
      <c r="B34" s="27" t="s">
        <v>58</v>
      </c>
      <c r="C34" s="53">
        <f>SUM(C35:C37)</f>
        <v>290775.87148999999</v>
      </c>
      <c r="D34" s="53">
        <f>SUM(D35:D37)</f>
        <v>130819.22392999999</v>
      </c>
      <c r="E34" s="43">
        <f t="shared" si="1"/>
        <v>44.989710893016429</v>
      </c>
      <c r="F34" s="50">
        <f>SUM(F35:F37)</f>
        <v>272029.65113000001</v>
      </c>
      <c r="G34" s="50">
        <f>SUM(G35:G37)</f>
        <v>126335.21360999999</v>
      </c>
      <c r="H34" s="42">
        <f t="shared" si="2"/>
        <v>103.54929571247035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</row>
    <row r="35" spans="1:43" s="9" customFormat="1" ht="30.75" customHeight="1" x14ac:dyDescent="0.2">
      <c r="A35" s="17" t="s">
        <v>3</v>
      </c>
      <c r="B35" s="22" t="s">
        <v>45</v>
      </c>
      <c r="C35" s="51">
        <v>272187.84048999997</v>
      </c>
      <c r="D35" s="51">
        <v>121099.68173</v>
      </c>
      <c r="E35" s="43">
        <f t="shared" si="1"/>
        <v>44.4912166215776</v>
      </c>
      <c r="F35" s="51">
        <v>250836.13112999999</v>
      </c>
      <c r="G35" s="51">
        <v>112663.47188</v>
      </c>
      <c r="H35" s="42">
        <f t="shared" si="2"/>
        <v>107.48797255155209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</row>
    <row r="36" spans="1:43" s="9" customFormat="1" ht="46.5" customHeight="1" x14ac:dyDescent="0.2">
      <c r="A36" s="17" t="s">
        <v>4</v>
      </c>
      <c r="B36" s="22" t="s">
        <v>46</v>
      </c>
      <c r="C36" s="51">
        <v>7097.8310000000001</v>
      </c>
      <c r="D36" s="51">
        <v>4119.5421999999999</v>
      </c>
      <c r="E36" s="43">
        <f t="shared" si="1"/>
        <v>58.039451770547934</v>
      </c>
      <c r="F36" s="51">
        <v>11600.62</v>
      </c>
      <c r="G36" s="51">
        <v>9258.0677899999991</v>
      </c>
      <c r="H36" s="42">
        <f t="shared" si="2"/>
        <v>44.496781547113734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</row>
    <row r="37" spans="1:43" s="9" customFormat="1" ht="30" customHeight="1" x14ac:dyDescent="0.2">
      <c r="A37" s="17" t="s">
        <v>5</v>
      </c>
      <c r="B37" s="34" t="s">
        <v>47</v>
      </c>
      <c r="C37" s="54">
        <v>11490.2</v>
      </c>
      <c r="D37" s="55">
        <v>5600</v>
      </c>
      <c r="E37" s="43">
        <f t="shared" si="1"/>
        <v>48.737184731336264</v>
      </c>
      <c r="F37" s="54">
        <v>9592.9</v>
      </c>
      <c r="G37" s="55">
        <v>4413.6739399999997</v>
      </c>
      <c r="H37" s="42">
        <f t="shared" si="2"/>
        <v>126.87842545976562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</row>
    <row r="38" spans="1:43" s="9" customFormat="1" ht="66" customHeight="1" x14ac:dyDescent="0.2">
      <c r="A38" s="26" t="s">
        <v>32</v>
      </c>
      <c r="B38" s="27" t="s">
        <v>74</v>
      </c>
      <c r="C38" s="50">
        <v>22274.495800000001</v>
      </c>
      <c r="D38" s="50">
        <v>8285.1545700000006</v>
      </c>
      <c r="E38" s="43">
        <f t="shared" si="1"/>
        <v>37.19569971141614</v>
      </c>
      <c r="F38" s="50">
        <v>17249.715</v>
      </c>
      <c r="G38" s="50">
        <v>8626.5292700000009</v>
      </c>
      <c r="H38" s="42">
        <f t="shared" si="2"/>
        <v>96.042734113391575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</row>
    <row r="39" spans="1:43" s="9" customFormat="1" ht="45" customHeight="1" x14ac:dyDescent="0.2">
      <c r="A39" s="26" t="s">
        <v>33</v>
      </c>
      <c r="B39" s="27" t="s">
        <v>59</v>
      </c>
      <c r="C39" s="50">
        <v>0</v>
      </c>
      <c r="D39" s="50">
        <v>0</v>
      </c>
      <c r="E39" s="43"/>
      <c r="F39" s="50">
        <v>0</v>
      </c>
      <c r="G39" s="50">
        <v>400</v>
      </c>
      <c r="H39" s="42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</row>
    <row r="40" spans="1:43" s="9" customFormat="1" ht="31.5" customHeight="1" x14ac:dyDescent="0.2">
      <c r="A40" s="26" t="s">
        <v>34</v>
      </c>
      <c r="B40" s="27" t="s">
        <v>60</v>
      </c>
      <c r="C40" s="56">
        <v>96321.3</v>
      </c>
      <c r="D40" s="56">
        <v>58822.237699999998</v>
      </c>
      <c r="E40" s="43">
        <f t="shared" si="1"/>
        <v>61.068774715457529</v>
      </c>
      <c r="F40" s="56">
        <v>100526.667</v>
      </c>
      <c r="G40" s="56">
        <v>38703.604599999999</v>
      </c>
      <c r="H40" s="42">
        <f t="shared" si="2"/>
        <v>151.98129039381516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</row>
    <row r="41" spans="1:43" s="12" customFormat="1" ht="34.5" customHeight="1" x14ac:dyDescent="0.2">
      <c r="A41" s="26" t="s">
        <v>35</v>
      </c>
      <c r="B41" s="27" t="s">
        <v>61</v>
      </c>
      <c r="C41" s="50">
        <f>SUM(C42:C44)</f>
        <v>69550.399999999994</v>
      </c>
      <c r="D41" s="50">
        <f>SUM(D42:D44)</f>
        <v>32649.696619999999</v>
      </c>
      <c r="E41" s="43">
        <f t="shared" si="1"/>
        <v>46.943937950033359</v>
      </c>
      <c r="F41" s="50">
        <f>SUM(F42:F44)</f>
        <v>67657.2</v>
      </c>
      <c r="G41" s="50">
        <f>SUM(G42:G44)</f>
        <v>29768.507890000001</v>
      </c>
      <c r="H41" s="42">
        <f t="shared" si="2"/>
        <v>109.67864677882584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</row>
    <row r="42" spans="1:43" s="12" customFormat="1" ht="15" customHeight="1" x14ac:dyDescent="0.2">
      <c r="A42" s="17" t="s">
        <v>3</v>
      </c>
      <c r="B42" s="21" t="s">
        <v>16</v>
      </c>
      <c r="C42" s="47">
        <v>140</v>
      </c>
      <c r="D42" s="47">
        <v>0</v>
      </c>
      <c r="E42" s="43">
        <f t="shared" si="1"/>
        <v>0</v>
      </c>
      <c r="F42" s="47">
        <v>143.5</v>
      </c>
      <c r="G42" s="47">
        <v>0</v>
      </c>
      <c r="H42" s="42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</row>
    <row r="43" spans="1:43" s="12" customFormat="1" x14ac:dyDescent="0.2">
      <c r="A43" s="17" t="s">
        <v>4</v>
      </c>
      <c r="B43" s="21" t="s">
        <v>24</v>
      </c>
      <c r="C43" s="47">
        <v>0</v>
      </c>
      <c r="D43" s="47">
        <v>0</v>
      </c>
      <c r="E43" s="43" t="e">
        <f t="shared" si="1"/>
        <v>#DIV/0!</v>
      </c>
      <c r="F43" s="47">
        <v>0</v>
      </c>
      <c r="G43" s="47">
        <v>0</v>
      </c>
      <c r="H43" s="42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</row>
    <row r="44" spans="1:43" s="12" customFormat="1" ht="15.75" customHeight="1" x14ac:dyDescent="0.2">
      <c r="A44" s="17" t="s">
        <v>5</v>
      </c>
      <c r="B44" s="21" t="s">
        <v>23</v>
      </c>
      <c r="C44" s="47">
        <v>69410.399999999994</v>
      </c>
      <c r="D44" s="47">
        <v>32649.696619999999</v>
      </c>
      <c r="E44" s="43">
        <f t="shared" si="1"/>
        <v>47.038623347509883</v>
      </c>
      <c r="F44" s="47">
        <v>67513.7</v>
      </c>
      <c r="G44" s="47">
        <v>29768.507890000001</v>
      </c>
      <c r="H44" s="42">
        <f t="shared" si="2"/>
        <v>109.67864677882584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</row>
    <row r="45" spans="1:43" s="9" customFormat="1" ht="45" customHeight="1" x14ac:dyDescent="0.2">
      <c r="A45" s="26" t="s">
        <v>36</v>
      </c>
      <c r="B45" s="27" t="s">
        <v>62</v>
      </c>
      <c r="C45" s="56">
        <v>150</v>
      </c>
      <c r="D45" s="56">
        <v>20.492000000000001</v>
      </c>
      <c r="E45" s="43">
        <f t="shared" si="1"/>
        <v>13.661333333333333</v>
      </c>
      <c r="F45" s="56">
        <v>750</v>
      </c>
      <c r="G45" s="56">
        <v>184.83270999999999</v>
      </c>
      <c r="H45" s="42">
        <f t="shared" si="2"/>
        <v>11.086782204297064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</row>
    <row r="46" spans="1:43" s="9" customFormat="1" ht="32.25" customHeight="1" x14ac:dyDescent="0.2">
      <c r="A46" s="28" t="s">
        <v>37</v>
      </c>
      <c r="B46" s="41" t="s">
        <v>63</v>
      </c>
      <c r="C46" s="56">
        <v>142145.00753</v>
      </c>
      <c r="D46" s="56">
        <v>41449.001210000002</v>
      </c>
      <c r="E46" s="43">
        <f t="shared" si="1"/>
        <v>29.159660216171929</v>
      </c>
      <c r="F46" s="56">
        <v>264873.98910000001</v>
      </c>
      <c r="G46" s="56">
        <v>47671.547120000003</v>
      </c>
      <c r="H46" s="42">
        <f t="shared" si="2"/>
        <v>86.947044335824771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</row>
    <row r="47" spans="1:43" s="9" customFormat="1" ht="45" customHeight="1" x14ac:dyDescent="0.2">
      <c r="A47" s="26" t="s">
        <v>38</v>
      </c>
      <c r="B47" s="27" t="s">
        <v>64</v>
      </c>
      <c r="C47" s="56">
        <f>C48+C49+C50</f>
        <v>387775.82948000001</v>
      </c>
      <c r="D47" s="56">
        <f>D48+D49+D50</f>
        <v>114674.25002000001</v>
      </c>
      <c r="E47" s="43">
        <f t="shared" si="1"/>
        <v>29.572304744670646</v>
      </c>
      <c r="F47" s="50">
        <f>SUM(F48:F50)</f>
        <v>171682.39678999997</v>
      </c>
      <c r="G47" s="50">
        <f>SUM(G48:G50)</f>
        <v>38684.73691</v>
      </c>
      <c r="H47" s="42">
        <f t="shared" si="2"/>
        <v>296.43280316676191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</row>
    <row r="48" spans="1:43" s="9" customFormat="1" ht="15" customHeight="1" x14ac:dyDescent="0.2">
      <c r="A48" s="17" t="s">
        <v>3</v>
      </c>
      <c r="B48" s="21" t="s">
        <v>8</v>
      </c>
      <c r="C48" s="57">
        <v>81910.267999999996</v>
      </c>
      <c r="D48" s="57">
        <v>43390.391900000002</v>
      </c>
      <c r="E48" s="43">
        <f t="shared" si="1"/>
        <v>52.973080127145963</v>
      </c>
      <c r="F48" s="57">
        <v>74785.055999999997</v>
      </c>
      <c r="G48" s="57">
        <v>38320.73691</v>
      </c>
      <c r="H48" s="42">
        <f t="shared" si="2"/>
        <v>113.22953418642909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</row>
    <row r="49" spans="1:43" s="9" customFormat="1" ht="15" customHeight="1" x14ac:dyDescent="0.2">
      <c r="A49" s="17" t="s">
        <v>4</v>
      </c>
      <c r="B49" s="21" t="s">
        <v>18</v>
      </c>
      <c r="C49" s="57">
        <v>631.4</v>
      </c>
      <c r="D49" s="57">
        <v>259</v>
      </c>
      <c r="E49" s="43">
        <f t="shared" si="1"/>
        <v>41.019955654101999</v>
      </c>
      <c r="F49" s="57">
        <v>431.4</v>
      </c>
      <c r="G49" s="57">
        <v>364</v>
      </c>
      <c r="H49" s="42">
        <f t="shared" si="2"/>
        <v>71.15384615384616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</row>
    <row r="50" spans="1:43" s="9" customFormat="1" ht="15.75" customHeight="1" x14ac:dyDescent="0.2">
      <c r="A50" s="17" t="s">
        <v>5</v>
      </c>
      <c r="B50" s="21" t="s">
        <v>48</v>
      </c>
      <c r="C50" s="57">
        <v>305234.16148000001</v>
      </c>
      <c r="D50" s="57">
        <v>71024.858120000004</v>
      </c>
      <c r="E50" s="43">
        <f t="shared" si="1"/>
        <v>23.268974146150349</v>
      </c>
      <c r="F50" s="57">
        <v>96465.940789999993</v>
      </c>
      <c r="G50" s="57">
        <v>0</v>
      </c>
      <c r="H50" s="42" t="e">
        <f t="shared" si="2"/>
        <v>#DIV/0!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</row>
    <row r="51" spans="1:43" s="9" customFormat="1" ht="15.75" customHeight="1" x14ac:dyDescent="0.2">
      <c r="A51" s="26" t="s">
        <v>66</v>
      </c>
      <c r="B51" s="27" t="s">
        <v>67</v>
      </c>
      <c r="C51" s="56">
        <v>52095.35</v>
      </c>
      <c r="D51" s="56">
        <v>16746.17268</v>
      </c>
      <c r="E51" s="43">
        <f t="shared" si="1"/>
        <v>32.1452349969815</v>
      </c>
      <c r="F51" s="56">
        <v>27378</v>
      </c>
      <c r="G51" s="56">
        <v>17616.712650000001</v>
      </c>
      <c r="H51" s="42">
        <f t="shared" si="2"/>
        <v>95.058442586335758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</row>
    <row r="52" spans="1:43" ht="23.25" customHeight="1" x14ac:dyDescent="0.25">
      <c r="A52" s="18"/>
      <c r="B52" s="19" t="s">
        <v>10</v>
      </c>
      <c r="C52" s="58">
        <f>C5+C12+C15+C19+C24+C27+C34+C38+C39+C40+C41+C45+C46+C47+C51</f>
        <v>4254370.2664299989</v>
      </c>
      <c r="D52" s="58">
        <f>D5+D12+D15+D19+D24+D27+D34+D38+D39+D40+D41+D45+D46+D47+D51</f>
        <v>1768953.7391399997</v>
      </c>
      <c r="E52" s="43">
        <f t="shared" si="1"/>
        <v>41.579684615095694</v>
      </c>
      <c r="F52" s="58">
        <f>F5+F12+F15+F19+F24+F27+F34+F38+F40+F41+F45+F46+F47+F39+F51</f>
        <v>3646906.8783700005</v>
      </c>
      <c r="G52" s="58">
        <f>G5+G12+G15+G19+G24+G27+G34+G38+G39+G40+G41+G45+G46+G47+G51</f>
        <v>1504621.03199</v>
      </c>
      <c r="H52" s="42">
        <f t="shared" si="2"/>
        <v>117.56805876895096</v>
      </c>
    </row>
    <row r="53" spans="1:43" ht="17.25" customHeight="1" x14ac:dyDescent="0.25">
      <c r="A53" s="16"/>
      <c r="B53" s="37"/>
      <c r="C53" s="24"/>
      <c r="D53" s="24"/>
    </row>
    <row r="54" spans="1:43" ht="12" customHeight="1" x14ac:dyDescent="0.25">
      <c r="A54" s="16"/>
      <c r="B54" s="37"/>
      <c r="C54" s="24"/>
      <c r="D54" s="24"/>
    </row>
    <row r="55" spans="1:43" ht="12" customHeight="1" x14ac:dyDescent="0.25">
      <c r="A55" s="16"/>
      <c r="B55" s="37"/>
      <c r="C55" s="24"/>
      <c r="D55" s="24"/>
    </row>
    <row r="56" spans="1:43" s="2" customFormat="1" ht="12" customHeight="1" x14ac:dyDescent="0.25">
      <c r="A56" s="75"/>
      <c r="B56" s="75"/>
      <c r="C56" s="24"/>
      <c r="D56" s="24"/>
      <c r="E56" s="59"/>
      <c r="F56" s="45"/>
      <c r="H56" s="1"/>
    </row>
    <row r="57" spans="1:43" s="2" customFormat="1" ht="12" customHeight="1" x14ac:dyDescent="0.25">
      <c r="A57" s="16"/>
      <c r="B57" s="37"/>
      <c r="C57" s="24"/>
      <c r="D57" s="24"/>
      <c r="E57" s="59"/>
      <c r="F57" s="45"/>
      <c r="G57" s="44"/>
      <c r="H57" s="1"/>
    </row>
    <row r="58" spans="1:43" s="2" customFormat="1" x14ac:dyDescent="0.25">
      <c r="A58" s="16"/>
      <c r="B58" s="20"/>
      <c r="C58" s="25"/>
      <c r="D58" s="25"/>
      <c r="E58" s="59"/>
      <c r="F58" s="45"/>
      <c r="H58" s="1"/>
    </row>
    <row r="59" spans="1:43" s="2" customFormat="1" x14ac:dyDescent="0.25">
      <c r="A59" s="16"/>
      <c r="B59" s="38"/>
      <c r="C59" s="36"/>
      <c r="D59" s="36"/>
      <c r="E59" s="59"/>
      <c r="F59" s="45"/>
      <c r="H59" s="1"/>
    </row>
    <row r="60" spans="1:43" s="2" customFormat="1" x14ac:dyDescent="0.25">
      <c r="A60" s="16"/>
      <c r="B60" s="20"/>
      <c r="C60" s="24"/>
      <c r="D60" s="24"/>
      <c r="E60" s="60"/>
      <c r="F60" s="45"/>
      <c r="H60" s="1"/>
    </row>
    <row r="61" spans="1:43" s="2" customFormat="1" x14ac:dyDescent="0.25">
      <c r="A61" s="35"/>
      <c r="B61" s="35"/>
      <c r="C61" s="71"/>
      <c r="D61" s="71"/>
      <c r="E61" s="61"/>
      <c r="F61" s="45"/>
      <c r="H61" s="1"/>
    </row>
    <row r="62" spans="1:43" s="2" customFormat="1" x14ac:dyDescent="0.25">
      <c r="A62" s="13"/>
      <c r="B62" s="20"/>
      <c r="C62" s="72"/>
      <c r="D62" s="72"/>
      <c r="E62" s="62"/>
      <c r="F62" s="45"/>
      <c r="H62" s="1"/>
    </row>
    <row r="63" spans="1:43" s="2" customFormat="1" x14ac:dyDescent="0.25">
      <c r="A63" s="13"/>
      <c r="B63" s="14"/>
      <c r="C63" s="24"/>
      <c r="D63" s="24"/>
      <c r="E63" s="59"/>
      <c r="F63" s="45"/>
      <c r="H63" s="1"/>
    </row>
    <row r="64" spans="1:43" s="2" customFormat="1" x14ac:dyDescent="0.25">
      <c r="A64" s="13"/>
      <c r="B64" s="14"/>
      <c r="C64" s="69"/>
      <c r="D64" s="69"/>
      <c r="E64" s="59"/>
      <c r="F64" s="45"/>
      <c r="H64" s="1"/>
    </row>
    <row r="65" spans="1:8" s="2" customFormat="1" x14ac:dyDescent="0.25">
      <c r="A65" s="13"/>
      <c r="B65" s="14"/>
      <c r="C65" s="69"/>
      <c r="D65" s="69"/>
      <c r="E65" s="59"/>
      <c r="F65" s="45"/>
      <c r="H65" s="1"/>
    </row>
    <row r="66" spans="1:8" s="2" customFormat="1" x14ac:dyDescent="0.25">
      <c r="A66" s="13"/>
      <c r="B66" s="14"/>
      <c r="C66" s="69"/>
      <c r="D66" s="69"/>
      <c r="E66" s="59"/>
      <c r="F66" s="45"/>
      <c r="H66" s="1"/>
    </row>
    <row r="67" spans="1:8" s="2" customFormat="1" x14ac:dyDescent="0.25">
      <c r="A67" s="13"/>
      <c r="B67" s="14"/>
      <c r="C67" s="69"/>
      <c r="D67" s="69"/>
      <c r="E67" s="59"/>
      <c r="F67" s="45"/>
      <c r="H67" s="1"/>
    </row>
    <row r="68" spans="1:8" s="2" customFormat="1" x14ac:dyDescent="0.25">
      <c r="A68" s="13"/>
      <c r="B68" s="14"/>
      <c r="C68" s="69"/>
      <c r="D68" s="69"/>
      <c r="E68" s="59"/>
      <c r="F68" s="45"/>
      <c r="H68" s="1"/>
    </row>
    <row r="69" spans="1:8" s="2" customFormat="1" x14ac:dyDescent="0.25">
      <c r="A69" s="13"/>
      <c r="B69" s="14"/>
      <c r="C69" s="69"/>
      <c r="D69" s="69"/>
      <c r="E69" s="59"/>
      <c r="F69" s="45"/>
      <c r="H69" s="1"/>
    </row>
    <row r="70" spans="1:8" s="2" customFormat="1" x14ac:dyDescent="0.25">
      <c r="A70" s="13"/>
      <c r="B70" s="14"/>
      <c r="C70" s="69"/>
      <c r="D70" s="69"/>
      <c r="E70" s="59"/>
      <c r="F70" s="45"/>
      <c r="H70" s="1"/>
    </row>
    <row r="71" spans="1:8" s="2" customFormat="1" x14ac:dyDescent="0.25">
      <c r="A71" s="13"/>
      <c r="B71" s="14"/>
      <c r="C71" s="69"/>
      <c r="D71" s="69"/>
      <c r="E71" s="59"/>
      <c r="F71" s="45"/>
      <c r="H71" s="1"/>
    </row>
    <row r="72" spans="1:8" s="2" customFormat="1" x14ac:dyDescent="0.25">
      <c r="A72" s="13"/>
      <c r="B72" s="14"/>
      <c r="C72" s="69"/>
      <c r="D72" s="69"/>
      <c r="E72" s="59"/>
      <c r="F72" s="45"/>
      <c r="H72" s="1"/>
    </row>
    <row r="73" spans="1:8" s="2" customFormat="1" x14ac:dyDescent="0.25">
      <c r="A73" s="13"/>
      <c r="B73" s="15"/>
      <c r="C73" s="69"/>
      <c r="D73" s="69"/>
      <c r="E73" s="59"/>
      <c r="F73" s="45"/>
      <c r="H73" s="1"/>
    </row>
    <row r="74" spans="1:8" s="2" customFormat="1" x14ac:dyDescent="0.25">
      <c r="A74" s="13"/>
      <c r="B74" s="15"/>
      <c r="C74" s="69"/>
      <c r="D74" s="69"/>
      <c r="E74" s="59"/>
      <c r="F74" s="45"/>
      <c r="H74" s="1"/>
    </row>
    <row r="75" spans="1:8" s="2" customFormat="1" x14ac:dyDescent="0.25">
      <c r="A75" s="13"/>
      <c r="B75" s="15"/>
      <c r="C75" s="69"/>
      <c r="D75" s="69"/>
      <c r="E75" s="59"/>
      <c r="F75" s="45"/>
      <c r="H75" s="1"/>
    </row>
    <row r="76" spans="1:8" s="2" customFormat="1" x14ac:dyDescent="0.25">
      <c r="A76" s="13"/>
      <c r="B76" s="15"/>
      <c r="C76" s="69"/>
      <c r="D76" s="69"/>
      <c r="E76" s="59"/>
      <c r="F76" s="45"/>
      <c r="H76" s="1"/>
    </row>
    <row r="77" spans="1:8" s="2" customFormat="1" x14ac:dyDescent="0.25">
      <c r="A77" s="1"/>
      <c r="B77" s="15"/>
      <c r="C77" s="69"/>
      <c r="D77" s="69"/>
      <c r="E77" s="59"/>
      <c r="F77" s="45"/>
      <c r="H77" s="1"/>
    </row>
    <row r="78" spans="1:8" s="2" customFormat="1" x14ac:dyDescent="0.25">
      <c r="A78" s="1"/>
      <c r="B78" s="15"/>
      <c r="C78" s="69"/>
      <c r="D78" s="69"/>
      <c r="E78" s="59"/>
      <c r="F78" s="45"/>
      <c r="H78" s="1"/>
    </row>
    <row r="79" spans="1:8" s="2" customFormat="1" x14ac:dyDescent="0.25">
      <c r="A79" s="1"/>
      <c r="B79" s="15"/>
      <c r="C79" s="69"/>
      <c r="D79" s="69"/>
      <c r="E79" s="59"/>
      <c r="F79" s="45"/>
      <c r="H79" s="1"/>
    </row>
    <row r="80" spans="1:8" s="2" customFormat="1" x14ac:dyDescent="0.25">
      <c r="A80" s="1"/>
      <c r="B80" s="15"/>
      <c r="C80" s="69"/>
      <c r="D80" s="69"/>
      <c r="E80" s="59"/>
      <c r="F80" s="45"/>
      <c r="H80" s="1"/>
    </row>
    <row r="81" spans="1:8" s="2" customFormat="1" x14ac:dyDescent="0.25">
      <c r="A81" s="1"/>
      <c r="B81" s="15"/>
      <c r="C81" s="69"/>
      <c r="D81" s="69"/>
      <c r="E81" s="59"/>
      <c r="F81" s="45"/>
      <c r="H81" s="1"/>
    </row>
    <row r="82" spans="1:8" s="2" customFormat="1" x14ac:dyDescent="0.25">
      <c r="A82" s="1"/>
      <c r="B82" s="15"/>
      <c r="C82" s="69"/>
      <c r="D82" s="69"/>
      <c r="E82" s="59"/>
      <c r="F82" s="45"/>
      <c r="H82" s="1"/>
    </row>
    <row r="83" spans="1:8" s="2" customFormat="1" x14ac:dyDescent="0.25">
      <c r="A83" s="1"/>
      <c r="B83" s="15"/>
      <c r="C83" s="69"/>
      <c r="D83" s="69"/>
      <c r="E83" s="59"/>
      <c r="F83" s="45"/>
      <c r="H83" s="1"/>
    </row>
    <row r="84" spans="1:8" s="2" customFormat="1" x14ac:dyDescent="0.25">
      <c r="A84" s="1"/>
      <c r="B84" s="15"/>
      <c r="C84" s="69"/>
      <c r="D84" s="69"/>
      <c r="E84" s="59"/>
      <c r="F84" s="45"/>
      <c r="H84" s="1"/>
    </row>
    <row r="85" spans="1:8" s="2" customFormat="1" x14ac:dyDescent="0.25">
      <c r="A85" s="1"/>
      <c r="B85" s="15"/>
      <c r="C85" s="69"/>
      <c r="D85" s="69"/>
      <c r="E85" s="59"/>
      <c r="F85" s="45"/>
      <c r="H85" s="1"/>
    </row>
  </sheetData>
  <mergeCells count="3">
    <mergeCell ref="A56:B56"/>
    <mergeCell ref="A1:H1"/>
    <mergeCell ref="A2:H2"/>
  </mergeCells>
  <pageMargins left="0.98425196850393704" right="0.19685039370078741" top="0.39370078740157483" bottom="0.39370078740157483" header="0.51181102362204722" footer="0.51181102362204722"/>
  <pageSetup paperSize="9" scale="57" fitToHeight="0" orientation="portrait" r:id="rId1"/>
  <headerFooter differentFirst="1" alignWithMargins="0"/>
  <rowBreaks count="1" manualBreakCount="1">
    <brk id="5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квартал 2024</vt:lpstr>
      <vt:lpstr>'1 квартал 2024'!Заголовки_для_печати</vt:lpstr>
      <vt:lpstr>'1 квартал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Медведева Татьяна Алексеевна</dc:creator>
  <cp:lastModifiedBy>Пикина Надежда Анатольевна</cp:lastModifiedBy>
  <cp:lastPrinted>2024-04-12T08:52:30Z</cp:lastPrinted>
  <dcterms:created xsi:type="dcterms:W3CDTF">2015-01-26T09:14:22Z</dcterms:created>
  <dcterms:modified xsi:type="dcterms:W3CDTF">2025-07-18T08:42:49Z</dcterms:modified>
</cp:coreProperties>
</file>