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15" windowWidth="19440" windowHeight="11205"/>
  </bookViews>
  <sheets>
    <sheet name="1 квартал 2024" sheetId="8" r:id="rId1"/>
  </sheets>
  <definedNames>
    <definedName name="_xlnm.Print_Titles" localSheetId="0">'1 квартал 2024'!$4:$4</definedName>
    <definedName name="_xlnm.Print_Area" localSheetId="0">'1 квартал 2024'!$A$1:$F$55</definedName>
  </definedNames>
  <calcPr calcId="145621"/>
</workbook>
</file>

<file path=xl/calcChain.xml><?xml version="1.0" encoding="utf-8"?>
<calcChain xmlns="http://schemas.openxmlformats.org/spreadsheetml/2006/main">
  <c r="D27" i="8" l="1"/>
  <c r="C27" i="8"/>
  <c r="F33" i="8"/>
  <c r="E33" i="8"/>
  <c r="D41" i="8" l="1"/>
  <c r="C41" i="8"/>
  <c r="E39" i="8" l="1"/>
  <c r="F14" i="8" l="1"/>
  <c r="E48" i="8"/>
  <c r="F48" i="8"/>
  <c r="E49" i="8"/>
  <c r="F49" i="8"/>
  <c r="E50" i="8"/>
  <c r="F50" i="8"/>
  <c r="D34" i="8" l="1"/>
  <c r="C12" i="8"/>
  <c r="D5" i="8" l="1"/>
  <c r="C34" i="8"/>
  <c r="D24" i="8"/>
  <c r="F45" i="8"/>
  <c r="E37" i="8"/>
  <c r="F8" i="8"/>
  <c r="E40" i="8"/>
  <c r="F21" i="8"/>
  <c r="F13" i="8"/>
  <c r="F16" i="8"/>
  <c r="F38" i="8"/>
  <c r="F17" i="8"/>
  <c r="F31" i="8"/>
  <c r="F22" i="8"/>
  <c r="F35" i="8"/>
  <c r="F46" i="8"/>
  <c r="F40" i="8"/>
  <c r="F37" i="8"/>
  <c r="F36" i="8"/>
  <c r="F32" i="8"/>
  <c r="F30" i="8"/>
  <c r="F29" i="8"/>
  <c r="F28" i="8"/>
  <c r="C24" i="8"/>
  <c r="F25" i="8"/>
  <c r="F23" i="8"/>
  <c r="D19" i="8"/>
  <c r="F18" i="8"/>
  <c r="D15" i="8"/>
  <c r="E14" i="8"/>
  <c r="E13" i="8"/>
  <c r="F7" i="8"/>
  <c r="E6" i="8"/>
  <c r="C5" i="8"/>
  <c r="E9" i="8"/>
  <c r="F6" i="8"/>
  <c r="F9" i="8"/>
  <c r="F10" i="8"/>
  <c r="F11" i="8"/>
  <c r="E8" i="8"/>
  <c r="E10" i="8"/>
  <c r="E11" i="8"/>
  <c r="E7" i="8"/>
  <c r="E16" i="8"/>
  <c r="E17" i="8"/>
  <c r="E18" i="8"/>
  <c r="E20" i="8"/>
  <c r="D12" i="8"/>
  <c r="C15" i="8"/>
  <c r="C19" i="8"/>
  <c r="E21" i="8"/>
  <c r="E22" i="8"/>
  <c r="F44" i="8"/>
  <c r="E44" i="8"/>
  <c r="E23" i="8"/>
  <c r="E25" i="8"/>
  <c r="E29" i="8"/>
  <c r="E30" i="8"/>
  <c r="E31" i="8"/>
  <c r="E32" i="8"/>
  <c r="E36" i="8"/>
  <c r="E38" i="8"/>
  <c r="D47" i="8"/>
  <c r="E28" i="8"/>
  <c r="E35" i="8"/>
  <c r="E43" i="8"/>
  <c r="E45" i="8"/>
  <c r="E46" i="8"/>
  <c r="C51" i="8" l="1"/>
  <c r="E12" i="8"/>
  <c r="D51" i="8"/>
  <c r="E24" i="8"/>
  <c r="E34" i="8"/>
  <c r="E27" i="8"/>
  <c r="F24" i="8"/>
  <c r="F34" i="8"/>
  <c r="F27" i="8"/>
  <c r="C47" i="8"/>
  <c r="E47" i="8" s="1"/>
  <c r="F41" i="8"/>
  <c r="E42" i="8"/>
  <c r="F42" i="8"/>
  <c r="E19" i="8"/>
  <c r="E15" i="8"/>
  <c r="F12" i="8"/>
  <c r="F5" i="8"/>
  <c r="F19" i="8"/>
  <c r="F15" i="8"/>
  <c r="E5" i="8"/>
  <c r="F47" i="8" l="1"/>
  <c r="E41" i="8"/>
  <c r="E51" i="8" l="1"/>
  <c r="F51" i="8"/>
</calcChain>
</file>

<file path=xl/sharedStrings.xml><?xml version="1.0" encoding="utf-8"?>
<sst xmlns="http://schemas.openxmlformats.org/spreadsheetml/2006/main" count="100" uniqueCount="74">
  <si>
    <t>«Развитие дошкольного образования»</t>
  </si>
  <si>
    <t>«Развитие учреждений культуры»</t>
  </si>
  <si>
    <t>«Развитие культуры»</t>
  </si>
  <si>
    <t>Подпрограмма 1</t>
  </si>
  <si>
    <t>Подпрограмма 2</t>
  </si>
  <si>
    <t>Подпрограмма 3</t>
  </si>
  <si>
    <t>Подпрограмма 4</t>
  </si>
  <si>
    <t>Подпрограмма 5</t>
  </si>
  <si>
    <t>«Управление муниципальным имуществом»</t>
  </si>
  <si>
    <t>«Детский отдых»</t>
  </si>
  <si>
    <t>ИТОГО</t>
  </si>
  <si>
    <t>«Развитие общего и дополнительного образования детей»</t>
  </si>
  <si>
    <t>Подпрограмма 6</t>
  </si>
  <si>
    <t>«Охрана окружающей среды»</t>
  </si>
  <si>
    <t>«Комплексное благоустройство городской среды»</t>
  </si>
  <si>
    <t>«Профилактика правонарушений»</t>
  </si>
  <si>
    <t xml:space="preserve">Неисполнено </t>
  </si>
  <si>
    <t>«Противодействие терроризму и профилактика экстремизма»</t>
  </si>
  <si>
    <t>«Управление муниципальным долгом округа»</t>
  </si>
  <si>
    <t xml:space="preserve">%                                исполнения </t>
  </si>
  <si>
    <t>«Управление земельными ресурсами»</t>
  </si>
  <si>
    <t>Социальная поддержка граждан</t>
  </si>
  <si>
    <t>Обеспечение жильем молодых семей</t>
  </si>
  <si>
    <t>«Взаимодействие с СО НКО»</t>
  </si>
  <si>
    <t>«Развитие сферы ритуальных услуг и мест захоронения»</t>
  </si>
  <si>
    <t>«Организация отлова животных без владельцев»</t>
  </si>
  <si>
    <t xml:space="preserve">«Обеспечение бухгалтерского обслуживания» </t>
  </si>
  <si>
    <t>тыс.руб.</t>
  </si>
  <si>
    <t>«Организация бюджетного процесса»</t>
  </si>
  <si>
    <t xml:space="preserve">Отчет о реализации муниципальных программ Печенгского муниципального округа 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</si>
  <si>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</si>
  <si>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</si>
  <si>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</si>
  <si>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</si>
  <si>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</si>
  <si>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</si>
  <si>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</si>
  <si>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</si>
  <si>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</si>
  <si>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</si>
  <si>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</si>
  <si>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</si>
  <si>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</si>
  <si>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«Реализация основополагающего права ребенка жить и воспитываться в семье»</t>
  </si>
  <si>
    <t>«Хозяйственно-эксплуатационное обслуживание муниципальных учреждений муниципального образования»</t>
  </si>
  <si>
    <t>«Развитие потенциала участников образовательного процесса»</t>
  </si>
  <si>
    <t>«Развитие системы дополнительного образования в сфере культуры и искусства»</t>
  </si>
  <si>
    <t>«Повышение безопасности дорожного движения и снижение дорожно-транспортного травматизма»</t>
  </si>
  <si>
    <t>«Обеспечение защиты населения и территорий от чрезвычайных ситуаций»</t>
  </si>
  <si>
    <t>«Повышение инвестиционной привлекательности Печенгского муниципального округа»</t>
  </si>
  <si>
    <t>«Создание условий для обеспечения муниципального управления»</t>
  </si>
  <si>
    <t>«Развитие информационной и технологической инфраструктуры системы муниципального управления в Печенгском муниципальном округе»</t>
  </si>
  <si>
    <t>«Деятельность и развитие муниципальных средств массовой информации Печенского муниципального округа»</t>
  </si>
  <si>
    <t>«Создание безопасных и комфортных условий проживания граждан»</t>
  </si>
  <si>
    <t>Муниципальная программа Печенгского муниципального округа "Укрепление общественного здоровья в Печенгском муниципальном округе" на 2023-2024 годы</t>
  </si>
  <si>
    <t>Наименование программ</t>
  </si>
  <si>
    <t>Объем финансирования на 2024 год</t>
  </si>
  <si>
    <t>Исполнено по состоянию на 01.04.2024</t>
  </si>
  <si>
    <t>за 1 квартал 2024 года</t>
  </si>
  <si>
    <t>«Жилищно-коммунальноео хозяйство»</t>
  </si>
  <si>
    <t>«Формирование современной городской среды»</t>
  </si>
  <si>
    <t>Муниципальная программа Печенгского муниципального округа "Образование"  на 2024-2026 годы</t>
  </si>
  <si>
    <t>Муниципальная программа Печенгского муницпального округа "Обеспечение социальной стабильности"                                                                           на 2024-2026 годы</t>
  </si>
  <si>
    <t>Муниципальная программа Печенгского муниципального округа "Культура" на 2024 -2026 годы</t>
  </si>
  <si>
    <t>Муниципальная программа Печенгского муниципального округа  "Обеспечение общественного порядка и безопасности населения" на 2024-2026 годы</t>
  </si>
  <si>
    <t>Муниципальная программа Печенгского муниципального округа "Экономический потенциал" на 2024-2026 годы</t>
  </si>
  <si>
    <t>Муниципальная программа Печенгского муниципального округа "Комфортная среда проживания" на 2024-2026 г.</t>
  </si>
  <si>
    <t>Муниципальная программа Печенгского муниципального округа "Муниципальное управление и гражданское общество" на 2024-2026 годы</t>
  </si>
  <si>
    <t>Муниципальная программа Печенгского муниципального округа "Молодежная политика" на 2024-2026 годы</t>
  </si>
  <si>
    <t>Муниципальная программа Печенгского муниципального округа "Физическая культура и спорт" на 2024-2026 годы</t>
  </si>
  <si>
    <t>Муниципальная программа Печенгского муниципального округа "Муниципальные финансы" на 2024-2026 годы</t>
  </si>
  <si>
    <t xml:space="preserve">Муниципальная программа Печенгского муниципального округа "Энергосбережение и повышение энергоэффективности" на 2024-2026 годы </t>
  </si>
  <si>
    <t>Муниципальная программа Печенгского муниципального округа  «Транспортная система» на 2024-2026 годы</t>
  </si>
  <si>
    <t xml:space="preserve">Муниципальная программа Печенгского муниципального округа "Муниципальное имущество и земельные ресурсы" на 2024-2026 годы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</si>
</sst>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0.0"/>
    <numFmt numFmtId="166" formatCode="_-* #,##0.0\ _₽_-;\-* #,##0.0\ _₽_-;_-* &quot;-&quot;??\ _₽_-;_-@_-"/>
  </numFmts>
  <fonts count="27" x14ac:knownFonts="1">
    <font>
      <sz val="10"/>
      <name val="Arial"/>
    </font>
    <font>
      <sz val="10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i/>
      <sz val="12"/>
      <name val="Times New Roman CYR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i/>
      <sz val="12"/>
      <name val="Times New Roman Cyr"/>
      <family val="1"/>
      <charset val="204"/>
    </font>
    <font>
      <b/>
      <sz val="9"/>
      <name val="Times New Roman CYR"/>
      <charset val="204"/>
    </font>
    <font>
      <b/>
      <sz val="9"/>
      <name val="Times New Roman CYR"/>
      <family val="1"/>
      <charset val="204"/>
    </font>
    <font>
      <b/>
      <sz val="9"/>
      <name val="Times New Roman"/>
      <family val="1"/>
      <charset val="204"/>
    </font>
    <font>
      <b/>
      <u/>
      <sz val="12"/>
      <name val="Times New Roman Cyr"/>
      <charset val="204"/>
    </font>
    <font>
      <sz val="8"/>
      <color rgb="FF000000"/>
      <name val="Arial Cy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i/>
      <sz val="10"/>
      <name val="Times New Roman Cyr"/>
      <charset val="204"/>
    </font>
    <font>
      <sz val="10"/>
      <name val="Times New Roman CYR"/>
      <family val="1"/>
      <charset val="204"/>
    </font>
    <font>
      <sz val="11"/>
      <name val="Times New Roman"/>
      <family val="1"/>
      <charset val="204"/>
    </font>
    <font>
      <b/>
      <sz val="11"/>
      <name val="Times New Roman Cyr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sz val="10"/>
      <name val="Arial"/>
      <family val="2"/>
      <charset val="204"/>
    </font>
    <font>
      <i/>
      <sz val="11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" fontId="13" fillId="0" borderId="3">
      <alignment horizontal="right" wrapText="1"/>
    </xf>
    <xf numFmtId="4" fontId="13" fillId="0" borderId="4">
      <alignment horizontal="right" wrapText="1"/>
    </xf>
    <xf numFmtId="49" fontId="13" fillId="0" borderId="3">
      <alignment horizontal="center" wrapText="1"/>
    </xf>
    <xf numFmtId="43" fontId="25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/>
    <xf numFmtId="0" fontId="2" fillId="0" borderId="0" xfId="1" applyFont="1"/>
    <xf numFmtId="0" fontId="4" fillId="0" borderId="0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8" fillId="0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0" fontId="2" fillId="3" borderId="0" xfId="1" applyFont="1" applyFill="1" applyAlignment="1">
      <alignment vertical="center"/>
    </xf>
    <xf numFmtId="49" fontId="2" fillId="0" borderId="0" xfId="1" applyNumberFormat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 wrapText="1"/>
    </xf>
    <xf numFmtId="0" fontId="7" fillId="0" borderId="0" xfId="1" applyFont="1" applyFill="1" applyAlignment="1">
      <alignment horizontal="left"/>
    </xf>
    <xf numFmtId="0" fontId="10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49" fontId="12" fillId="0" borderId="0" xfId="1" applyNumberFormat="1" applyFont="1" applyFill="1" applyAlignment="1">
      <alignment horizontal="left" vertical="center"/>
    </xf>
    <xf numFmtId="49" fontId="9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center" vertical="center" wrapText="1"/>
    </xf>
    <xf numFmtId="16" fontId="11" fillId="0" borderId="2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right" vertical="center" wrapText="1"/>
    </xf>
    <xf numFmtId="165" fontId="17" fillId="0" borderId="1" xfId="1" applyNumberFormat="1" applyFont="1" applyFill="1" applyBorder="1" applyAlignment="1">
      <alignment horizontal="center" vertical="top"/>
    </xf>
    <xf numFmtId="164" fontId="17" fillId="0" borderId="1" xfId="1" applyNumberFormat="1" applyFont="1" applyFill="1" applyBorder="1" applyAlignment="1">
      <alignment vertical="top"/>
    </xf>
    <xf numFmtId="0" fontId="7" fillId="0" borderId="0" xfId="1" applyFont="1" applyFill="1" applyAlignment="1">
      <alignment horizontal="right" vertical="center" wrapText="1"/>
    </xf>
    <xf numFmtId="164" fontId="18" fillId="5" borderId="1" xfId="1" applyNumberFormat="1" applyFont="1" applyFill="1" applyBorder="1" applyAlignment="1">
      <alignment vertical="center"/>
    </xf>
    <xf numFmtId="165" fontId="18" fillId="5" borderId="1" xfId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164" fontId="18" fillId="5" borderId="5" xfId="1" applyNumberFormat="1" applyFont="1" applyFill="1" applyBorder="1" applyAlignment="1">
      <alignment horizontal="right" vertical="center"/>
    </xf>
    <xf numFmtId="165" fontId="18" fillId="5" borderId="5" xfId="1" applyNumberFormat="1" applyFont="1" applyFill="1" applyBorder="1" applyAlignment="1">
      <alignment horizontal="center" vertical="top"/>
    </xf>
    <xf numFmtId="164" fontId="18" fillId="5" borderId="1" xfId="1" applyNumberFormat="1" applyFont="1" applyFill="1" applyBorder="1" applyAlignment="1">
      <alignment horizontal="right" vertical="center"/>
    </xf>
    <xf numFmtId="165" fontId="16" fillId="5" borderId="5" xfId="1" applyNumberFormat="1" applyFont="1" applyFill="1" applyBorder="1" applyAlignment="1">
      <alignment horizontal="center" vertical="center"/>
    </xf>
    <xf numFmtId="165" fontId="18" fillId="0" borderId="1" xfId="1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/>
    </xf>
    <xf numFmtId="164" fontId="20" fillId="0" borderId="0" xfId="1" applyNumberFormat="1" applyFont="1" applyFill="1"/>
    <xf numFmtId="164" fontId="18" fillId="0" borderId="0" xfId="1" applyNumberFormat="1" applyFont="1" applyFill="1"/>
    <xf numFmtId="164" fontId="15" fillId="0" borderId="1" xfId="0" applyNumberFormat="1" applyFont="1" applyFill="1" applyBorder="1" applyAlignment="1">
      <alignment vertical="top"/>
    </xf>
    <xf numFmtId="164" fontId="15" fillId="0" borderId="1" xfId="5" applyNumberFormat="1" applyFont="1" applyFill="1" applyBorder="1" applyAlignment="1">
      <alignment vertical="top"/>
    </xf>
    <xf numFmtId="164" fontId="17" fillId="0" borderId="1" xfId="5" applyNumberFormat="1" applyFont="1" applyFill="1" applyBorder="1" applyAlignment="1">
      <alignment vertical="top"/>
    </xf>
    <xf numFmtId="164" fontId="18" fillId="5" borderId="5" xfId="1" applyNumberFormat="1" applyFont="1" applyFill="1" applyBorder="1" applyAlignment="1">
      <alignment vertical="center"/>
    </xf>
    <xf numFmtId="164" fontId="18" fillId="5" borderId="1" xfId="5" applyNumberFormat="1" applyFont="1" applyFill="1" applyBorder="1" applyAlignment="1">
      <alignment vertical="center"/>
    </xf>
    <xf numFmtId="164" fontId="16" fillId="5" borderId="1" xfId="0" applyNumberFormat="1" applyFont="1" applyFill="1" applyBorder="1" applyAlignment="1">
      <alignment horizontal="right" vertical="center"/>
    </xf>
    <xf numFmtId="164" fontId="16" fillId="5" borderId="1" xfId="0" applyNumberFormat="1" applyFont="1" applyFill="1" applyBorder="1" applyAlignment="1">
      <alignment vertical="center"/>
    </xf>
    <xf numFmtId="164" fontId="16" fillId="5" borderId="3" xfId="2" applyNumberFormat="1" applyFont="1" applyFill="1" applyAlignment="1" applyProtection="1">
      <alignment horizontal="right" vertical="center" wrapText="1"/>
    </xf>
    <xf numFmtId="164" fontId="16" fillId="5" borderId="5" xfId="0" applyNumberFormat="1" applyFont="1" applyFill="1" applyBorder="1" applyAlignment="1">
      <alignment vertical="center"/>
    </xf>
    <xf numFmtId="164" fontId="15" fillId="0" borderId="3" xfId="2" applyNumberFormat="1" applyFont="1" applyFill="1" applyAlignment="1" applyProtection="1">
      <alignment horizontal="right" vertical="top" wrapText="1"/>
    </xf>
    <xf numFmtId="164" fontId="18" fillId="0" borderId="1" xfId="1" applyNumberFormat="1" applyFont="1" applyFill="1" applyBorder="1" applyAlignment="1">
      <alignment vertical="center"/>
    </xf>
    <xf numFmtId="164" fontId="18" fillId="4" borderId="1" xfId="1" applyNumberFormat="1" applyFont="1" applyFill="1" applyBorder="1" applyAlignment="1">
      <alignment vertical="center"/>
    </xf>
    <xf numFmtId="164" fontId="2" fillId="0" borderId="0" xfId="1" applyNumberFormat="1" applyFont="1" applyFill="1"/>
    <xf numFmtId="49" fontId="6" fillId="5" borderId="1" xfId="1" applyNumberFormat="1" applyFont="1" applyFill="1" applyBorder="1" applyAlignment="1">
      <alignment horizontal="center" vertical="center"/>
    </xf>
    <xf numFmtId="0" fontId="22" fillId="5" borderId="1" xfId="1" applyFont="1" applyFill="1" applyBorder="1" applyAlignment="1">
      <alignment horizontal="left" vertical="center" wrapText="1"/>
    </xf>
    <xf numFmtId="49" fontId="6" fillId="5" borderId="5" xfId="1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/>
    </xf>
    <xf numFmtId="164" fontId="17" fillId="0" borderId="5" xfId="1" applyNumberFormat="1" applyFont="1" applyFill="1" applyBorder="1" applyAlignment="1"/>
    <xf numFmtId="49" fontId="24" fillId="0" borderId="5" xfId="1" applyNumberFormat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/>
    </xf>
    <xf numFmtId="49" fontId="5" fillId="5" borderId="1" xfId="1" applyNumberFormat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left" vertical="center" wrapText="1"/>
    </xf>
    <xf numFmtId="166" fontId="20" fillId="0" borderId="0" xfId="5" applyNumberFormat="1" applyFont="1" applyFill="1"/>
    <xf numFmtId="0" fontId="20" fillId="0" borderId="0" xfId="1" applyFont="1" applyFill="1"/>
    <xf numFmtId="0" fontId="21" fillId="0" borderId="1" xfId="0" applyFont="1" applyFill="1" applyBorder="1" applyAlignment="1">
      <alignment horizontal="left" vertical="center" wrapText="1"/>
    </xf>
    <xf numFmtId="164" fontId="17" fillId="0" borderId="1" xfId="1" applyNumberFormat="1" applyFont="1" applyFill="1" applyBorder="1" applyAlignment="1">
      <alignment horizontal="right" vertical="center"/>
    </xf>
    <xf numFmtId="49" fontId="2" fillId="0" borderId="0" xfId="1" applyNumberFormat="1" applyFont="1" applyFill="1" applyAlignment="1">
      <alignment vertical="center"/>
    </xf>
    <xf numFmtId="165" fontId="18" fillId="5" borderId="5" xfId="1" applyNumberFormat="1" applyFont="1" applyFill="1" applyBorder="1" applyAlignment="1">
      <alignment horizontal="center" vertical="center"/>
    </xf>
    <xf numFmtId="164" fontId="19" fillId="0" borderId="0" xfId="1" applyNumberFormat="1" applyFont="1" applyFill="1"/>
    <xf numFmtId="0" fontId="24" fillId="0" borderId="0" xfId="1" applyFont="1" applyFill="1" applyAlignment="1">
      <alignment horizontal="right" vertical="center" wrapText="1"/>
    </xf>
    <xf numFmtId="0" fontId="26" fillId="0" borderId="0" xfId="1" applyFont="1" applyFill="1" applyAlignment="1">
      <alignment horizontal="right" vertical="center" wrapText="1"/>
    </xf>
    <xf numFmtId="164" fontId="15" fillId="4" borderId="1" xfId="5" applyNumberFormat="1" applyFont="1" applyFill="1" applyBorder="1" applyAlignment="1">
      <alignment vertical="top"/>
    </xf>
    <xf numFmtId="164" fontId="17" fillId="4" borderId="1" xfId="5" applyNumberFormat="1" applyFont="1" applyFill="1" applyBorder="1" applyAlignment="1">
      <alignment vertical="top"/>
    </xf>
    <xf numFmtId="0" fontId="22" fillId="5" borderId="5" xfId="1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horizontal="left" vertical="center" wrapText="1"/>
    </xf>
    <xf numFmtId="0" fontId="23" fillId="5" borderId="5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</cellXfs>
  <cellStyles count="6">
    <cellStyle name="xl80" xfId="4"/>
    <cellStyle name="xl84" xfId="2"/>
    <cellStyle name="xl89" xfId="3"/>
    <cellStyle name="Обычный" xfId="0" builtinId="0"/>
    <cellStyle name="Обычный 2" xfId="1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3"/>
  <sheetViews>
    <sheetView tabSelected="1" view="pageBreakPreview" zoomScale="110" zoomScaleNormal="100" zoomScaleSheetLayoutView="110" workbookViewId="0">
      <pane ySplit="4" topLeftCell="A44" activePane="bottomLeft" state="frozen"/>
      <selection activeCell="C1" sqref="C1"/>
      <selection pane="bottomLeft" activeCell="B39" sqref="B39"/>
    </sheetView>
  </sheetViews>
  <sheetFormatPr defaultRowHeight="15.75" x14ac:dyDescent="0.25"/>
  <cols>
    <col min="1" max="1" width="14" style="1" customWidth="1"/>
    <col min="2" max="2" width="56.5703125" style="2" customWidth="1"/>
    <col min="3" max="3" width="13.5703125" style="2" customWidth="1"/>
    <col min="4" max="4" width="12.5703125" style="2" customWidth="1"/>
    <col min="5" max="5" width="13.42578125" style="2" customWidth="1"/>
    <col min="6" max="6" width="10.42578125" style="2" customWidth="1"/>
    <col min="7" max="7" width="10.28515625" style="2" bestFit="1" customWidth="1"/>
    <col min="8" max="44" width="9.140625" style="2"/>
    <col min="45" max="16384" width="9.140625" style="3"/>
  </cols>
  <sheetData>
    <row r="1" spans="1:44" ht="32.25" customHeight="1" x14ac:dyDescent="0.25">
      <c r="A1" s="78" t="s">
        <v>29</v>
      </c>
      <c r="B1" s="78"/>
      <c r="C1" s="78"/>
      <c r="D1" s="78"/>
      <c r="E1" s="78"/>
      <c r="F1" s="78"/>
    </row>
    <row r="2" spans="1:44" ht="15.75" customHeight="1" x14ac:dyDescent="0.25">
      <c r="A2" s="79" t="s">
        <v>58</v>
      </c>
      <c r="B2" s="79"/>
      <c r="C2" s="79"/>
      <c r="D2" s="79"/>
      <c r="E2" s="79"/>
      <c r="F2" s="79"/>
    </row>
    <row r="3" spans="1:44" ht="12.75" customHeight="1" x14ac:dyDescent="0.3">
      <c r="A3" s="19"/>
      <c r="B3" s="19"/>
      <c r="D3" s="3"/>
      <c r="E3" s="4"/>
      <c r="F3" s="4" t="s">
        <v>27</v>
      </c>
    </row>
    <row r="4" spans="1:44" ht="43.5" customHeight="1" x14ac:dyDescent="0.25">
      <c r="A4" s="5"/>
      <c r="B4" s="5" t="s">
        <v>55</v>
      </c>
      <c r="C4" s="18" t="s">
        <v>56</v>
      </c>
      <c r="D4" s="23" t="s">
        <v>57</v>
      </c>
      <c r="E4" s="24" t="s">
        <v>16</v>
      </c>
      <c r="F4" s="25" t="s">
        <v>19</v>
      </c>
    </row>
    <row r="5" spans="1:44" s="7" customFormat="1" ht="33" customHeight="1" x14ac:dyDescent="0.2">
      <c r="A5" s="55" t="s">
        <v>30</v>
      </c>
      <c r="B5" s="56" t="s">
        <v>61</v>
      </c>
      <c r="C5" s="36">
        <f>C6+C7+C8+C9+C10+C11</f>
        <v>1982462.6</v>
      </c>
      <c r="D5" s="36">
        <f>D6+D7+D8+D9+D10+D11</f>
        <v>336026.10000000003</v>
      </c>
      <c r="E5" s="36">
        <f t="shared" ref="E5:E7" si="0">C5-D5</f>
        <v>1646436.5</v>
      </c>
      <c r="F5" s="69">
        <f t="shared" ref="F5" si="1">D5/C5*100</f>
        <v>16.949933885259679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</row>
    <row r="6" spans="1:44" s="7" customFormat="1" ht="15" customHeight="1" x14ac:dyDescent="0.2">
      <c r="A6" s="21" t="s">
        <v>3</v>
      </c>
      <c r="B6" s="33" t="s">
        <v>0</v>
      </c>
      <c r="C6" s="42">
        <v>796600.3</v>
      </c>
      <c r="D6" s="42">
        <v>145039.20000000001</v>
      </c>
      <c r="E6" s="42">
        <f t="shared" si="0"/>
        <v>651561.10000000009</v>
      </c>
      <c r="F6" s="27">
        <f>D6/C6*100</f>
        <v>18.207274087142576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s="7" customFormat="1" ht="15" customHeight="1" x14ac:dyDescent="0.2">
      <c r="A7" s="21" t="s">
        <v>4</v>
      </c>
      <c r="B7" s="33" t="s">
        <v>11</v>
      </c>
      <c r="C7" s="42">
        <v>1099957.1000000001</v>
      </c>
      <c r="D7" s="42">
        <v>177967</v>
      </c>
      <c r="E7" s="42">
        <f t="shared" si="0"/>
        <v>921990.10000000009</v>
      </c>
      <c r="F7" s="27">
        <f t="shared" ref="F7:F35" si="2">D7/C7*100</f>
        <v>16.179449180336213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</row>
    <row r="8" spans="1:44" s="7" customFormat="1" ht="15" customHeight="1" x14ac:dyDescent="0.2">
      <c r="A8" s="21" t="s">
        <v>5</v>
      </c>
      <c r="B8" s="33" t="s">
        <v>9</v>
      </c>
      <c r="C8" s="42">
        <v>11822</v>
      </c>
      <c r="D8" s="42">
        <v>1105.9000000000001</v>
      </c>
      <c r="E8" s="42">
        <f t="shared" ref="E8:E10" si="3">C8-D8</f>
        <v>10716.1</v>
      </c>
      <c r="F8" s="27">
        <f t="shared" si="2"/>
        <v>9.3545931314498389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</row>
    <row r="9" spans="1:44" s="7" customFormat="1" ht="15" customHeight="1" x14ac:dyDescent="0.2">
      <c r="A9" s="21" t="s">
        <v>6</v>
      </c>
      <c r="B9" s="33" t="s">
        <v>45</v>
      </c>
      <c r="C9" s="42">
        <v>7544.4</v>
      </c>
      <c r="D9" s="28">
        <v>1000</v>
      </c>
      <c r="E9" s="42">
        <f t="shared" si="3"/>
        <v>6544.4</v>
      </c>
      <c r="F9" s="27">
        <f t="shared" si="2"/>
        <v>13.254864535284449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s="7" customFormat="1" ht="30" customHeight="1" x14ac:dyDescent="0.2">
      <c r="A10" s="21" t="s">
        <v>7</v>
      </c>
      <c r="B10" s="33" t="s">
        <v>43</v>
      </c>
      <c r="C10" s="42">
        <v>69.5</v>
      </c>
      <c r="D10" s="28">
        <v>0</v>
      </c>
      <c r="E10" s="42">
        <f t="shared" si="3"/>
        <v>69.5</v>
      </c>
      <c r="F10" s="27">
        <f t="shared" si="2"/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s="7" customFormat="1" ht="30" customHeight="1" x14ac:dyDescent="0.2">
      <c r="A11" s="21" t="s">
        <v>12</v>
      </c>
      <c r="B11" s="33" t="s">
        <v>44</v>
      </c>
      <c r="C11" s="43">
        <v>66469.3</v>
      </c>
      <c r="D11" s="44">
        <v>10914</v>
      </c>
      <c r="E11" s="43">
        <f t="shared" ref="E11" si="4">C11-D11</f>
        <v>55555.3</v>
      </c>
      <c r="F11" s="27">
        <f t="shared" ref="F11" si="5">D11/C11*100</f>
        <v>16.419610256163374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9" customFormat="1" ht="45" customHeight="1" x14ac:dyDescent="0.2">
      <c r="A12" s="57" t="s">
        <v>31</v>
      </c>
      <c r="B12" s="75" t="s">
        <v>62</v>
      </c>
      <c r="C12" s="34">
        <f>C13+C14</f>
        <v>90183.3</v>
      </c>
      <c r="D12" s="34">
        <f>D13+D14</f>
        <v>19376.3</v>
      </c>
      <c r="E12" s="34">
        <f t="shared" ref="E12:E47" si="6">C12-D12</f>
        <v>70807</v>
      </c>
      <c r="F12" s="69">
        <f t="shared" si="2"/>
        <v>21.485463494904266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</row>
    <row r="13" spans="1:44" s="9" customFormat="1" ht="15" customHeight="1" x14ac:dyDescent="0.2">
      <c r="A13" s="58" t="s">
        <v>3</v>
      </c>
      <c r="B13" s="63" t="s">
        <v>21</v>
      </c>
      <c r="C13" s="67">
        <v>90160.7</v>
      </c>
      <c r="D13" s="67">
        <v>19376.3</v>
      </c>
      <c r="E13" s="67">
        <f>C13-D13</f>
        <v>70784.399999999994</v>
      </c>
      <c r="F13" s="27">
        <f t="shared" si="2"/>
        <v>21.490849117187423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</row>
    <row r="14" spans="1:44" s="9" customFormat="1" ht="15" customHeight="1" x14ac:dyDescent="0.25">
      <c r="A14" s="39" t="s">
        <v>4</v>
      </c>
      <c r="B14" s="60" t="s">
        <v>22</v>
      </c>
      <c r="C14" s="59">
        <v>22.6</v>
      </c>
      <c r="D14" s="59">
        <v>0</v>
      </c>
      <c r="E14" s="67">
        <f>C14-D14</f>
        <v>22.6</v>
      </c>
      <c r="F14" s="27">
        <f t="shared" si="2"/>
        <v>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</row>
    <row r="15" spans="1:44" s="11" customFormat="1" ht="31.5" customHeight="1" x14ac:dyDescent="0.2">
      <c r="A15" s="57" t="s">
        <v>32</v>
      </c>
      <c r="B15" s="75" t="s">
        <v>63</v>
      </c>
      <c r="C15" s="45">
        <f>C16+C17+C18</f>
        <v>505609.69999999995</v>
      </c>
      <c r="D15" s="45">
        <f>D16+D17+D18</f>
        <v>71391.599999999991</v>
      </c>
      <c r="E15" s="45">
        <f t="shared" si="6"/>
        <v>434218.1</v>
      </c>
      <c r="F15" s="35">
        <f t="shared" si="2"/>
        <v>14.119903158503485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44" s="11" customFormat="1" x14ac:dyDescent="0.2">
      <c r="A16" s="21" t="s">
        <v>3</v>
      </c>
      <c r="B16" s="33" t="s">
        <v>1</v>
      </c>
      <c r="C16" s="42">
        <v>378442.8</v>
      </c>
      <c r="D16" s="42">
        <v>42253.5</v>
      </c>
      <c r="E16" s="42">
        <f t="shared" si="6"/>
        <v>336189.3</v>
      </c>
      <c r="F16" s="27">
        <f t="shared" si="2"/>
        <v>11.165095491313352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 s="11" customFormat="1" ht="30" customHeight="1" x14ac:dyDescent="0.2">
      <c r="A17" s="21" t="s">
        <v>4</v>
      </c>
      <c r="B17" s="33" t="s">
        <v>46</v>
      </c>
      <c r="C17" s="42">
        <v>117385.8</v>
      </c>
      <c r="D17" s="42">
        <v>28443.200000000001</v>
      </c>
      <c r="E17" s="42">
        <f t="shared" si="6"/>
        <v>88942.6</v>
      </c>
      <c r="F17" s="27">
        <f t="shared" si="2"/>
        <v>24.230528735162174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pans="1:44" s="11" customFormat="1" x14ac:dyDescent="0.2">
      <c r="A18" s="21" t="s">
        <v>5</v>
      </c>
      <c r="B18" s="33" t="s">
        <v>2</v>
      </c>
      <c r="C18" s="42">
        <v>9781.1</v>
      </c>
      <c r="D18" s="28">
        <v>694.9</v>
      </c>
      <c r="E18" s="42">
        <f t="shared" si="6"/>
        <v>9086.2000000000007</v>
      </c>
      <c r="F18" s="27">
        <f t="shared" si="2"/>
        <v>7.1045178967600782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 s="13" customFormat="1" ht="45" customHeight="1" x14ac:dyDescent="0.2">
      <c r="A19" s="61">
        <v>4</v>
      </c>
      <c r="B19" s="56" t="s">
        <v>64</v>
      </c>
      <c r="C19" s="30">
        <f>C20+C21+C22+C23</f>
        <v>32608.3</v>
      </c>
      <c r="D19" s="30">
        <f>D20+D21+D22+D23</f>
        <v>3872.0000000000005</v>
      </c>
      <c r="E19" s="30">
        <f t="shared" si="6"/>
        <v>28736.3</v>
      </c>
      <c r="F19" s="31">
        <f t="shared" si="2"/>
        <v>11.874277407899218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</row>
    <row r="20" spans="1:44" s="13" customFormat="1" ht="30" customHeight="1" x14ac:dyDescent="0.2">
      <c r="A20" s="21" t="s">
        <v>3</v>
      </c>
      <c r="B20" s="33" t="s">
        <v>47</v>
      </c>
      <c r="C20" s="28">
        <v>0</v>
      </c>
      <c r="D20" s="28">
        <v>0</v>
      </c>
      <c r="E20" s="42">
        <f t="shared" si="6"/>
        <v>0</v>
      </c>
      <c r="F20" s="27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</row>
    <row r="21" spans="1:44" s="13" customFormat="1" ht="15.75" customHeight="1" x14ac:dyDescent="0.2">
      <c r="A21" s="21" t="s">
        <v>4</v>
      </c>
      <c r="B21" s="33" t="s">
        <v>15</v>
      </c>
      <c r="C21" s="28">
        <v>3199.8</v>
      </c>
      <c r="D21" s="28">
        <v>341.4</v>
      </c>
      <c r="E21" s="42">
        <f t="shared" si="6"/>
        <v>2858.4</v>
      </c>
      <c r="F21" s="27">
        <f t="shared" si="2"/>
        <v>10.669416838552408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</row>
    <row r="22" spans="1:44" s="13" customFormat="1" ht="30" customHeight="1" x14ac:dyDescent="0.2">
      <c r="A22" s="21" t="s">
        <v>5</v>
      </c>
      <c r="B22" s="33" t="s">
        <v>48</v>
      </c>
      <c r="C22" s="28">
        <v>26448.5</v>
      </c>
      <c r="D22" s="28">
        <v>3431.8</v>
      </c>
      <c r="E22" s="42">
        <f t="shared" si="6"/>
        <v>23016.7</v>
      </c>
      <c r="F22" s="27">
        <f t="shared" si="2"/>
        <v>12.9754050324215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</row>
    <row r="23" spans="1:44" s="13" customFormat="1" ht="15" customHeight="1" x14ac:dyDescent="0.2">
      <c r="A23" s="21" t="s">
        <v>6</v>
      </c>
      <c r="B23" s="33" t="s">
        <v>17</v>
      </c>
      <c r="C23" s="28">
        <v>2960</v>
      </c>
      <c r="D23" s="28">
        <v>98.8</v>
      </c>
      <c r="E23" s="42">
        <f t="shared" si="6"/>
        <v>2861.2</v>
      </c>
      <c r="F23" s="27">
        <f t="shared" si="2"/>
        <v>3.3378378378378377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</row>
    <row r="24" spans="1:44" s="11" customFormat="1" ht="32.25" customHeight="1" x14ac:dyDescent="0.2">
      <c r="A24" s="62" t="s">
        <v>33</v>
      </c>
      <c r="B24" s="56" t="s">
        <v>65</v>
      </c>
      <c r="C24" s="30">
        <f>C25+C26</f>
        <v>1088.5999999999999</v>
      </c>
      <c r="D24" s="30">
        <f>D25+D26</f>
        <v>0</v>
      </c>
      <c r="E24" s="30">
        <f t="shared" si="6"/>
        <v>1088.5999999999999</v>
      </c>
      <c r="F24" s="31">
        <f t="shared" si="2"/>
        <v>0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</row>
    <row r="25" spans="1:44" s="11" customFormat="1" ht="30" customHeight="1" x14ac:dyDescent="0.2">
      <c r="A25" s="21" t="s">
        <v>3</v>
      </c>
      <c r="B25" s="33" t="s">
        <v>49</v>
      </c>
      <c r="C25" s="28">
        <v>1088.5999999999999</v>
      </c>
      <c r="D25" s="28">
        <v>0</v>
      </c>
      <c r="E25" s="42">
        <f t="shared" si="6"/>
        <v>1088.5999999999999</v>
      </c>
      <c r="F25" s="27">
        <f t="shared" si="2"/>
        <v>0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</row>
    <row r="26" spans="1:44" s="11" customFormat="1" x14ac:dyDescent="0.2">
      <c r="A26" s="21" t="s">
        <v>4</v>
      </c>
      <c r="B26" s="33" t="s">
        <v>23</v>
      </c>
      <c r="C26" s="28">
        <v>0</v>
      </c>
      <c r="D26" s="28">
        <v>0</v>
      </c>
      <c r="E26" s="42">
        <v>0</v>
      </c>
      <c r="F26" s="27">
        <v>0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</row>
    <row r="27" spans="1:44" s="11" customFormat="1" ht="32.25" customHeight="1" x14ac:dyDescent="0.2">
      <c r="A27" s="55" t="s">
        <v>34</v>
      </c>
      <c r="B27" s="76" t="s">
        <v>66</v>
      </c>
      <c r="C27" s="30">
        <f>C28+C29+C30+C31+C32+C33</f>
        <v>652828.5</v>
      </c>
      <c r="D27" s="30">
        <f>D28+D29+D30+D31+D32+D33</f>
        <v>44699.4</v>
      </c>
      <c r="E27" s="30">
        <f t="shared" si="6"/>
        <v>608129.1</v>
      </c>
      <c r="F27" s="31">
        <f t="shared" si="2"/>
        <v>6.8470356303378308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</row>
    <row r="28" spans="1:44" s="11" customFormat="1" x14ac:dyDescent="0.2">
      <c r="A28" s="21" t="s">
        <v>3</v>
      </c>
      <c r="B28" s="33" t="s">
        <v>13</v>
      </c>
      <c r="C28" s="28">
        <v>52529.3</v>
      </c>
      <c r="D28" s="28">
        <v>0</v>
      </c>
      <c r="E28" s="42">
        <f t="shared" si="6"/>
        <v>52529.3</v>
      </c>
      <c r="F28" s="27">
        <f t="shared" si="2"/>
        <v>0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</row>
    <row r="29" spans="1:44" s="11" customFormat="1" x14ac:dyDescent="0.2">
      <c r="A29" s="58" t="s">
        <v>4</v>
      </c>
      <c r="B29" s="33" t="s">
        <v>59</v>
      </c>
      <c r="C29" s="28">
        <v>274959.5</v>
      </c>
      <c r="D29" s="28">
        <v>0</v>
      </c>
      <c r="E29" s="42">
        <f t="shared" si="6"/>
        <v>274959.5</v>
      </c>
      <c r="F29" s="27">
        <f t="shared" si="2"/>
        <v>0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</row>
    <row r="30" spans="1:44" s="11" customFormat="1" ht="15" customHeight="1" x14ac:dyDescent="0.2">
      <c r="A30" s="58" t="s">
        <v>5</v>
      </c>
      <c r="B30" s="33" t="s">
        <v>24</v>
      </c>
      <c r="C30" s="28">
        <v>55089.3</v>
      </c>
      <c r="D30" s="28">
        <v>26253.7</v>
      </c>
      <c r="E30" s="42">
        <f t="shared" si="6"/>
        <v>28835.600000000002</v>
      </c>
      <c r="F30" s="27">
        <f t="shared" si="2"/>
        <v>47.656622973971352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</row>
    <row r="31" spans="1:44" s="11" customFormat="1" x14ac:dyDescent="0.2">
      <c r="A31" s="21" t="s">
        <v>6</v>
      </c>
      <c r="B31" s="33" t="s">
        <v>14</v>
      </c>
      <c r="C31" s="28">
        <v>178337.9</v>
      </c>
      <c r="D31" s="28">
        <v>18056.099999999999</v>
      </c>
      <c r="E31" s="42">
        <f t="shared" si="6"/>
        <v>160281.79999999999</v>
      </c>
      <c r="F31" s="27">
        <f t="shared" si="2"/>
        <v>10.124656620942602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</row>
    <row r="32" spans="1:44" s="11" customFormat="1" x14ac:dyDescent="0.2">
      <c r="A32" s="21" t="s">
        <v>7</v>
      </c>
      <c r="B32" s="33" t="s">
        <v>25</v>
      </c>
      <c r="C32" s="28">
        <v>3133</v>
      </c>
      <c r="D32" s="28">
        <v>389.6</v>
      </c>
      <c r="E32" s="42">
        <f t="shared" si="6"/>
        <v>2743.4</v>
      </c>
      <c r="F32" s="27">
        <f t="shared" si="2"/>
        <v>12.435365464411108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</row>
    <row r="33" spans="1:44" s="11" customFormat="1" x14ac:dyDescent="0.2">
      <c r="A33" s="21" t="s">
        <v>12</v>
      </c>
      <c r="B33" s="33" t="s">
        <v>60</v>
      </c>
      <c r="C33" s="28">
        <v>88779.5</v>
      </c>
      <c r="D33" s="28">
        <v>0</v>
      </c>
      <c r="E33" s="42">
        <f t="shared" ref="E33" si="7">C33-D33</f>
        <v>88779.5</v>
      </c>
      <c r="F33" s="27">
        <f t="shared" ref="F33" si="8">D33/C33*100</f>
        <v>0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</row>
    <row r="34" spans="1:44" s="11" customFormat="1" ht="45" customHeight="1" x14ac:dyDescent="0.2">
      <c r="A34" s="55" t="s">
        <v>35</v>
      </c>
      <c r="B34" s="56" t="s">
        <v>67</v>
      </c>
      <c r="C34" s="46">
        <f>C35+C36+C37</f>
        <v>299302.30000000005</v>
      </c>
      <c r="D34" s="46">
        <f>D35+D36+D37</f>
        <v>51596.800000000003</v>
      </c>
      <c r="E34" s="46">
        <f t="shared" si="6"/>
        <v>247705.50000000006</v>
      </c>
      <c r="F34" s="31">
        <f t="shared" si="2"/>
        <v>17.239025560445072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</row>
    <row r="35" spans="1:44" s="11" customFormat="1" ht="30.75" customHeight="1" x14ac:dyDescent="0.2">
      <c r="A35" s="21" t="s">
        <v>3</v>
      </c>
      <c r="B35" s="33" t="s">
        <v>50</v>
      </c>
      <c r="C35" s="43">
        <v>277455.2</v>
      </c>
      <c r="D35" s="43">
        <v>44598.8</v>
      </c>
      <c r="E35" s="44">
        <f t="shared" si="6"/>
        <v>232856.40000000002</v>
      </c>
      <c r="F35" s="27">
        <f t="shared" si="2"/>
        <v>16.074234687257619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</row>
    <row r="36" spans="1:44" s="11" customFormat="1" ht="46.5" customHeight="1" x14ac:dyDescent="0.2">
      <c r="A36" s="21" t="s">
        <v>4</v>
      </c>
      <c r="B36" s="33" t="s">
        <v>51</v>
      </c>
      <c r="C36" s="43">
        <v>11854.2</v>
      </c>
      <c r="D36" s="43">
        <v>5156.3999999999996</v>
      </c>
      <c r="E36" s="43">
        <f t="shared" si="6"/>
        <v>6697.8000000000011</v>
      </c>
      <c r="F36" s="27">
        <f t="shared" ref="F36:F51" si="9">D36/C36*100</f>
        <v>43.498506858328689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</row>
    <row r="37" spans="1:44" s="11" customFormat="1" ht="30" customHeight="1" x14ac:dyDescent="0.2">
      <c r="A37" s="21" t="s">
        <v>5</v>
      </c>
      <c r="B37" s="66" t="s">
        <v>52</v>
      </c>
      <c r="C37" s="73">
        <v>9992.9</v>
      </c>
      <c r="D37" s="74">
        <v>1841.6</v>
      </c>
      <c r="E37" s="43">
        <f t="shared" ref="E37" si="10">C37-D37</f>
        <v>8151.2999999999993</v>
      </c>
      <c r="F37" s="27">
        <f t="shared" ref="F37" si="11">D37/C37*100</f>
        <v>18.429084650101572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</row>
    <row r="38" spans="1:44" s="11" customFormat="1" ht="32.25" customHeight="1" x14ac:dyDescent="0.2">
      <c r="A38" s="55" t="s">
        <v>36</v>
      </c>
      <c r="B38" s="56" t="s">
        <v>68</v>
      </c>
      <c r="C38" s="36">
        <v>41513.599999999999</v>
      </c>
      <c r="D38" s="36">
        <v>2664.9</v>
      </c>
      <c r="E38" s="47">
        <f t="shared" si="6"/>
        <v>38848.699999999997</v>
      </c>
      <c r="F38" s="31">
        <f t="shared" si="9"/>
        <v>6.4193420951206352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</row>
    <row r="39" spans="1:44" s="11" customFormat="1" ht="45" customHeight="1" x14ac:dyDescent="0.2">
      <c r="A39" s="55" t="s">
        <v>37</v>
      </c>
      <c r="B39" s="56" t="s">
        <v>54</v>
      </c>
      <c r="C39" s="30">
        <v>0</v>
      </c>
      <c r="D39" s="30">
        <v>0</v>
      </c>
      <c r="E39" s="48">
        <f t="shared" si="6"/>
        <v>0</v>
      </c>
      <c r="F39" s="31">
        <v>0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</row>
    <row r="40" spans="1:44" s="11" customFormat="1" ht="31.5" customHeight="1" x14ac:dyDescent="0.2">
      <c r="A40" s="55" t="s">
        <v>38</v>
      </c>
      <c r="B40" s="56" t="s">
        <v>69</v>
      </c>
      <c r="C40" s="49">
        <v>133115.5</v>
      </c>
      <c r="D40" s="49">
        <v>18294.2</v>
      </c>
      <c r="E40" s="48">
        <f t="shared" si="6"/>
        <v>114821.3</v>
      </c>
      <c r="F40" s="31">
        <f>D40/C40*100</f>
        <v>13.74310279419001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</row>
    <row r="41" spans="1:44" s="14" customFormat="1" ht="34.5" customHeight="1" x14ac:dyDescent="0.2">
      <c r="A41" s="55" t="s">
        <v>39</v>
      </c>
      <c r="B41" s="56" t="s">
        <v>70</v>
      </c>
      <c r="C41" s="30">
        <f>C42+C43+C44</f>
        <v>67748</v>
      </c>
      <c r="D41" s="30">
        <f>D42+D43+D44</f>
        <v>11910.3</v>
      </c>
      <c r="E41" s="48">
        <f t="shared" si="6"/>
        <v>55837.7</v>
      </c>
      <c r="F41" s="31">
        <f t="shared" si="9"/>
        <v>17.580297573360099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</row>
    <row r="42" spans="1:44" s="14" customFormat="1" ht="15" customHeight="1" x14ac:dyDescent="0.2">
      <c r="A42" s="21" t="s">
        <v>3</v>
      </c>
      <c r="B42" s="32" t="s">
        <v>18</v>
      </c>
      <c r="C42" s="28">
        <v>143.5</v>
      </c>
      <c r="D42" s="28">
        <v>0</v>
      </c>
      <c r="E42" s="43">
        <f t="shared" si="6"/>
        <v>143.5</v>
      </c>
      <c r="F42" s="27">
        <f t="shared" si="9"/>
        <v>0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</row>
    <row r="43" spans="1:44" s="14" customFormat="1" x14ac:dyDescent="0.2">
      <c r="A43" s="21" t="s">
        <v>4</v>
      </c>
      <c r="B43" s="32" t="s">
        <v>28</v>
      </c>
      <c r="C43" s="28">
        <v>0</v>
      </c>
      <c r="D43" s="28">
        <v>0</v>
      </c>
      <c r="E43" s="43">
        <f t="shared" si="6"/>
        <v>0</v>
      </c>
      <c r="F43" s="27">
        <v>0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</row>
    <row r="44" spans="1:44" s="14" customFormat="1" ht="15.75" customHeight="1" x14ac:dyDescent="0.2">
      <c r="A44" s="21" t="s">
        <v>5</v>
      </c>
      <c r="B44" s="32" t="s">
        <v>26</v>
      </c>
      <c r="C44" s="28">
        <v>67604.5</v>
      </c>
      <c r="D44" s="28">
        <v>11910.3</v>
      </c>
      <c r="E44" s="43">
        <f t="shared" si="6"/>
        <v>55694.2</v>
      </c>
      <c r="F44" s="27">
        <f t="shared" si="9"/>
        <v>17.617614212071679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</row>
    <row r="45" spans="1:44" s="11" customFormat="1" ht="45" customHeight="1" x14ac:dyDescent="0.2">
      <c r="A45" s="55" t="s">
        <v>40</v>
      </c>
      <c r="B45" s="56" t="s">
        <v>71</v>
      </c>
      <c r="C45" s="49">
        <v>750</v>
      </c>
      <c r="D45" s="49">
        <v>12</v>
      </c>
      <c r="E45" s="48">
        <f t="shared" si="6"/>
        <v>738</v>
      </c>
      <c r="F45" s="31">
        <f t="shared" si="9"/>
        <v>1.6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</row>
    <row r="46" spans="1:44" s="11" customFormat="1" ht="32.25" customHeight="1" x14ac:dyDescent="0.2">
      <c r="A46" s="57" t="s">
        <v>41</v>
      </c>
      <c r="B46" s="77" t="s">
        <v>72</v>
      </c>
      <c r="C46" s="49">
        <v>267093.90000000002</v>
      </c>
      <c r="D46" s="49">
        <v>15307.9</v>
      </c>
      <c r="E46" s="50">
        <f t="shared" si="6"/>
        <v>251786.00000000003</v>
      </c>
      <c r="F46" s="37">
        <f t="shared" si="9"/>
        <v>5.7312802725932706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</row>
    <row r="47" spans="1:44" s="11" customFormat="1" ht="45" customHeight="1" x14ac:dyDescent="0.2">
      <c r="A47" s="55" t="s">
        <v>42</v>
      </c>
      <c r="B47" s="56" t="s">
        <v>73</v>
      </c>
      <c r="C47" s="49">
        <f>C48+C49+C50</f>
        <v>183974.19999999998</v>
      </c>
      <c r="D47" s="49">
        <f>D48+D49+D50</f>
        <v>14322.4</v>
      </c>
      <c r="E47" s="48">
        <f t="shared" si="6"/>
        <v>169651.8</v>
      </c>
      <c r="F47" s="31">
        <f t="shared" si="9"/>
        <v>7.7850046365196865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</row>
    <row r="48" spans="1:44" s="11" customFormat="1" ht="15" customHeight="1" x14ac:dyDescent="0.2">
      <c r="A48" s="21" t="s">
        <v>3</v>
      </c>
      <c r="B48" s="32" t="s">
        <v>8</v>
      </c>
      <c r="C48" s="51">
        <v>81570.899999999994</v>
      </c>
      <c r="D48" s="51">
        <v>14238.4</v>
      </c>
      <c r="E48" s="43">
        <f t="shared" ref="E48:E50" si="12">C48-D48</f>
        <v>67332.5</v>
      </c>
      <c r="F48" s="27">
        <f t="shared" si="9"/>
        <v>17.45524445604989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</row>
    <row r="49" spans="1:44" s="11" customFormat="1" ht="15" customHeight="1" x14ac:dyDescent="0.2">
      <c r="A49" s="21" t="s">
        <v>4</v>
      </c>
      <c r="B49" s="32" t="s">
        <v>20</v>
      </c>
      <c r="C49" s="51">
        <v>937.4</v>
      </c>
      <c r="D49" s="51">
        <v>84</v>
      </c>
      <c r="E49" s="43">
        <f t="shared" si="12"/>
        <v>853.4</v>
      </c>
      <c r="F49" s="27">
        <f t="shared" si="9"/>
        <v>8.9609558352890968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</row>
    <row r="50" spans="1:44" s="11" customFormat="1" ht="15.75" customHeight="1" x14ac:dyDescent="0.2">
      <c r="A50" s="21" t="s">
        <v>5</v>
      </c>
      <c r="B50" s="32" t="s">
        <v>53</v>
      </c>
      <c r="C50" s="51">
        <v>101465.9</v>
      </c>
      <c r="D50" s="51">
        <v>0</v>
      </c>
      <c r="E50" s="43">
        <f t="shared" si="12"/>
        <v>101465.9</v>
      </c>
      <c r="F50" s="27">
        <f t="shared" si="9"/>
        <v>0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</row>
    <row r="51" spans="1:44" ht="23.25" customHeight="1" x14ac:dyDescent="0.25">
      <c r="A51" s="22"/>
      <c r="B51" s="26" t="s">
        <v>10</v>
      </c>
      <c r="C51" s="52">
        <f>C5+C12+C15+C19+C24+C27+C34+C38+C40+C41+C45+C46+C47+C39</f>
        <v>4258278.5</v>
      </c>
      <c r="D51" s="52">
        <f>D5+D12+D15+D19+D24+D27+D34+D38+D40+D41+D45+D46+D47+D39</f>
        <v>589473.90000000014</v>
      </c>
      <c r="E51" s="53">
        <f t="shared" ref="E51" si="13">C51-D51</f>
        <v>3668804.5999999996</v>
      </c>
      <c r="F51" s="38">
        <f t="shared" si="9"/>
        <v>13.843009563606518</v>
      </c>
    </row>
    <row r="52" spans="1:44" ht="17.25" customHeight="1" x14ac:dyDescent="0.25">
      <c r="A52" s="20"/>
      <c r="B52" s="71"/>
      <c r="C52" s="40"/>
      <c r="D52" s="40"/>
    </row>
    <row r="53" spans="1:44" ht="12" customHeight="1" x14ac:dyDescent="0.25">
      <c r="A53" s="20"/>
      <c r="B53" s="71"/>
      <c r="C53" s="40"/>
      <c r="D53" s="40"/>
    </row>
    <row r="54" spans="1:44" ht="12" customHeight="1" x14ac:dyDescent="0.25">
      <c r="A54" s="20"/>
      <c r="B54" s="71"/>
      <c r="C54" s="40"/>
      <c r="D54" s="40"/>
    </row>
    <row r="55" spans="1:44" s="2" customFormat="1" ht="12" customHeight="1" x14ac:dyDescent="0.25">
      <c r="A55" s="20"/>
      <c r="B55" s="71"/>
      <c r="C55" s="40"/>
      <c r="D55" s="40"/>
    </row>
    <row r="56" spans="1:44" s="2" customFormat="1" x14ac:dyDescent="0.25">
      <c r="A56" s="20"/>
      <c r="B56" s="29"/>
      <c r="C56" s="41"/>
      <c r="D56" s="41"/>
    </row>
    <row r="57" spans="1:44" s="2" customFormat="1" x14ac:dyDescent="0.25">
      <c r="A57" s="20"/>
      <c r="B57" s="72"/>
      <c r="C57" s="70"/>
      <c r="D57" s="70"/>
    </row>
    <row r="58" spans="1:44" s="2" customFormat="1" x14ac:dyDescent="0.25">
      <c r="A58" s="20"/>
      <c r="B58" s="29"/>
      <c r="C58" s="40"/>
      <c r="D58" s="40"/>
      <c r="E58" s="54"/>
      <c r="F58" s="54"/>
    </row>
    <row r="59" spans="1:44" s="2" customFormat="1" x14ac:dyDescent="0.25">
      <c r="A59" s="68"/>
      <c r="B59" s="68"/>
      <c r="C59" s="68"/>
      <c r="D59" s="68"/>
      <c r="E59" s="68"/>
      <c r="F59" s="68"/>
    </row>
    <row r="60" spans="1:44" s="2" customFormat="1" x14ac:dyDescent="0.25">
      <c r="A60" s="15"/>
      <c r="B60" s="29"/>
      <c r="C60" s="64"/>
      <c r="D60" s="64"/>
      <c r="E60" s="65"/>
      <c r="F60" s="27"/>
    </row>
    <row r="61" spans="1:44" s="2" customFormat="1" x14ac:dyDescent="0.25">
      <c r="A61" s="15"/>
      <c r="B61" s="16"/>
      <c r="C61" s="40"/>
      <c r="D61" s="40"/>
      <c r="E61" s="65"/>
    </row>
    <row r="62" spans="1:44" s="2" customFormat="1" x14ac:dyDescent="0.25">
      <c r="A62" s="15"/>
      <c r="B62" s="16"/>
    </row>
    <row r="63" spans="1:44" s="2" customFormat="1" x14ac:dyDescent="0.25">
      <c r="A63" s="15"/>
      <c r="B63" s="16"/>
    </row>
    <row r="64" spans="1:44" s="2" customFormat="1" x14ac:dyDescent="0.25">
      <c r="A64" s="15"/>
      <c r="B64" s="16"/>
    </row>
    <row r="65" spans="1:2" s="2" customFormat="1" x14ac:dyDescent="0.25">
      <c r="A65" s="15"/>
      <c r="B65" s="16"/>
    </row>
    <row r="66" spans="1:2" s="2" customFormat="1" x14ac:dyDescent="0.25">
      <c r="A66" s="15"/>
      <c r="B66" s="16"/>
    </row>
    <row r="67" spans="1:2" s="2" customFormat="1" x14ac:dyDescent="0.25">
      <c r="A67" s="15"/>
      <c r="B67" s="16"/>
    </row>
    <row r="68" spans="1:2" s="2" customFormat="1" x14ac:dyDescent="0.25">
      <c r="A68" s="15"/>
      <c r="B68" s="16"/>
    </row>
    <row r="69" spans="1:2" s="2" customFormat="1" x14ac:dyDescent="0.25">
      <c r="A69" s="15"/>
      <c r="B69" s="16"/>
    </row>
    <row r="70" spans="1:2" s="2" customFormat="1" x14ac:dyDescent="0.25">
      <c r="A70" s="15"/>
      <c r="B70" s="16"/>
    </row>
    <row r="71" spans="1:2" s="2" customFormat="1" x14ac:dyDescent="0.25">
      <c r="A71" s="15"/>
      <c r="B71" s="17"/>
    </row>
    <row r="72" spans="1:2" s="2" customFormat="1" x14ac:dyDescent="0.25">
      <c r="A72" s="15"/>
      <c r="B72" s="17"/>
    </row>
    <row r="73" spans="1:2" s="2" customFormat="1" x14ac:dyDescent="0.25">
      <c r="A73" s="15"/>
      <c r="B73" s="17"/>
    </row>
    <row r="74" spans="1:2" s="2" customFormat="1" x14ac:dyDescent="0.25">
      <c r="A74" s="15"/>
      <c r="B74" s="17"/>
    </row>
    <row r="75" spans="1:2" s="2" customFormat="1" x14ac:dyDescent="0.25">
      <c r="A75" s="1"/>
      <c r="B75" s="17"/>
    </row>
    <row r="76" spans="1:2" s="2" customFormat="1" x14ac:dyDescent="0.25">
      <c r="A76" s="1"/>
      <c r="B76" s="17"/>
    </row>
    <row r="77" spans="1:2" s="2" customFormat="1" x14ac:dyDescent="0.25">
      <c r="A77" s="1"/>
      <c r="B77" s="17"/>
    </row>
    <row r="78" spans="1:2" s="2" customFormat="1" x14ac:dyDescent="0.25">
      <c r="A78" s="1"/>
      <c r="B78" s="17"/>
    </row>
    <row r="79" spans="1:2" s="2" customFormat="1" x14ac:dyDescent="0.25">
      <c r="A79" s="1"/>
      <c r="B79" s="17"/>
    </row>
    <row r="80" spans="1:2" s="2" customFormat="1" x14ac:dyDescent="0.25">
      <c r="A80" s="1"/>
      <c r="B80" s="17"/>
    </row>
    <row r="81" spans="1:2" s="2" customFormat="1" x14ac:dyDescent="0.25">
      <c r="A81" s="1"/>
      <c r="B81" s="17"/>
    </row>
    <row r="82" spans="1:2" s="2" customFormat="1" x14ac:dyDescent="0.25">
      <c r="A82" s="1"/>
      <c r="B82" s="17"/>
    </row>
    <row r="83" spans="1:2" s="2" customFormat="1" x14ac:dyDescent="0.25">
      <c r="A83" s="1"/>
      <c r="B83" s="17"/>
    </row>
  </sheetData>
  <mergeCells count="2">
    <mergeCell ref="A1:F1"/>
    <mergeCell ref="A2:F2"/>
  </mergeCells>
  <pageMargins left="0.98425196850393704" right="0.19685039370078741" top="0.39370078740157483" bottom="0.39370078740157483" header="0.51181102362204722" footer="0.51181102362204722"/>
  <pageSetup paperSize="9" scale="73" fitToHeight="0" orientation="portrait" r:id="rId1"/>
  <headerFooter differentFirst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квартал 2024</vt:lpstr>
      <vt:lpstr>'1 квартал 2024'!Заголовки_для_печати</vt:lpstr>
      <vt:lpstr>'1 квартал 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Медведева Татьяна Алексеевна</dc:creator>
  <cp:lastModifiedBy>Ковалева Ольга Владимировна</cp:lastModifiedBy>
  <cp:lastPrinted>2023-04-11T09:13:54Z</cp:lastPrinted>
  <dcterms:created xsi:type="dcterms:W3CDTF">2015-01-26T09:14:22Z</dcterms:created>
  <dcterms:modified xsi:type="dcterms:W3CDTF">2024-04-17T06:12:57Z</dcterms:modified>
</cp:coreProperties>
</file>