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!Profile\kovaleva\Desktop\для ИТ\"/>
    </mc:Choice>
  </mc:AlternateContent>
  <bookViews>
    <workbookView xWindow="0" yWindow="0" windowWidth="21600" windowHeight="9330"/>
  </bookViews>
  <sheets>
    <sheet name="1 квартал 2025 года" sheetId="8" r:id="rId1"/>
  </sheets>
  <definedNames>
    <definedName name="_xlnm.Print_Titles" localSheetId="0">'1 квартал 2025 года'!$4:$4</definedName>
    <definedName name="_xlnm.Print_Area" localSheetId="0">'1 квартал 2025 года'!$A$1:$F$57</definedName>
  </definedNames>
  <calcPr calcId="162913"/>
</workbook>
</file>

<file path=xl/calcChain.xml><?xml version="1.0" encoding="utf-8"?>
<calcChain xmlns="http://schemas.openxmlformats.org/spreadsheetml/2006/main">
  <c r="F46" i="8" l="1"/>
  <c r="E46" i="8"/>
  <c r="D24" i="8"/>
  <c r="C24" i="8"/>
  <c r="D28" i="8" l="1"/>
  <c r="C28" i="8"/>
  <c r="F34" i="8"/>
  <c r="E34" i="8"/>
  <c r="D42" i="8" l="1"/>
  <c r="C42" i="8"/>
  <c r="E40" i="8" l="1"/>
  <c r="F14" i="8" l="1"/>
  <c r="E49" i="8"/>
  <c r="F49" i="8"/>
  <c r="E50" i="8"/>
  <c r="F50" i="8"/>
  <c r="E51" i="8"/>
  <c r="F51" i="8"/>
  <c r="D35" i="8" l="1"/>
  <c r="C12" i="8"/>
  <c r="D5" i="8" l="1"/>
  <c r="C35" i="8"/>
  <c r="E38" i="8"/>
  <c r="F8" i="8"/>
  <c r="E41" i="8"/>
  <c r="F21" i="8"/>
  <c r="F13" i="8"/>
  <c r="F16" i="8"/>
  <c r="F39" i="8"/>
  <c r="F17" i="8"/>
  <c r="F32" i="8"/>
  <c r="F22" i="8"/>
  <c r="F36" i="8"/>
  <c r="F47" i="8"/>
  <c r="F41" i="8"/>
  <c r="F38" i="8"/>
  <c r="F37" i="8"/>
  <c r="F33" i="8"/>
  <c r="F31" i="8"/>
  <c r="F30" i="8"/>
  <c r="F29" i="8"/>
  <c r="F25" i="8"/>
  <c r="F23" i="8"/>
  <c r="D19" i="8"/>
  <c r="F20" i="8"/>
  <c r="F18" i="8"/>
  <c r="D15" i="8"/>
  <c r="E14" i="8"/>
  <c r="E13" i="8"/>
  <c r="F7" i="8"/>
  <c r="E6" i="8"/>
  <c r="C5" i="8"/>
  <c r="E9" i="8"/>
  <c r="F6" i="8"/>
  <c r="F9" i="8"/>
  <c r="F10" i="8"/>
  <c r="F11" i="8"/>
  <c r="E8" i="8"/>
  <c r="E10" i="8"/>
  <c r="E11" i="8"/>
  <c r="E7" i="8"/>
  <c r="E16" i="8"/>
  <c r="E17" i="8"/>
  <c r="E18" i="8"/>
  <c r="E20" i="8"/>
  <c r="D12" i="8"/>
  <c r="C15" i="8"/>
  <c r="C19" i="8"/>
  <c r="E21" i="8"/>
  <c r="E22" i="8"/>
  <c r="F45" i="8"/>
  <c r="E45" i="8"/>
  <c r="E23" i="8"/>
  <c r="E25" i="8"/>
  <c r="E30" i="8"/>
  <c r="E31" i="8"/>
  <c r="E32" i="8"/>
  <c r="E33" i="8"/>
  <c r="E37" i="8"/>
  <c r="E39" i="8"/>
  <c r="D48" i="8"/>
  <c r="E29" i="8"/>
  <c r="E36" i="8"/>
  <c r="E44" i="8"/>
  <c r="E47" i="8"/>
  <c r="E12" i="8" l="1"/>
  <c r="D52" i="8"/>
  <c r="E24" i="8"/>
  <c r="E35" i="8"/>
  <c r="E28" i="8"/>
  <c r="F24" i="8"/>
  <c r="F35" i="8"/>
  <c r="F28" i="8"/>
  <c r="C48" i="8"/>
  <c r="E48" i="8" s="1"/>
  <c r="F42" i="8"/>
  <c r="E43" i="8"/>
  <c r="F43" i="8"/>
  <c r="E19" i="8"/>
  <c r="E15" i="8"/>
  <c r="F12" i="8"/>
  <c r="F5" i="8"/>
  <c r="F19" i="8"/>
  <c r="F15" i="8"/>
  <c r="E5" i="8"/>
  <c r="C52" i="8" l="1"/>
  <c r="F48" i="8"/>
  <c r="E42" i="8"/>
  <c r="E52" i="8" l="1"/>
  <c r="F52" i="8"/>
</calcChain>
</file>

<file path=xl/sharedStrings.xml><?xml version="1.0" encoding="utf-8"?>
<sst xmlns="http://schemas.openxmlformats.org/spreadsheetml/2006/main" count="102" uniqueCount="75">
  <si>
    <t>«Развитие дошкольного образования»</t>
  </si>
  <si>
    <t>«Развитие учреждений культуры»</t>
  </si>
  <si>
    <t>«Развитие культуры»</t>
  </si>
  <si>
    <t>Подпрограмма 1</t>
  </si>
  <si>
    <t>Подпрограмма 2</t>
  </si>
  <si>
    <t>Подпрограмма 3</t>
  </si>
  <si>
    <t>Подпрограмма 4</t>
  </si>
  <si>
    <t>Подпрограмма 5</t>
  </si>
  <si>
    <t>«Управление муниципальным имуществом»</t>
  </si>
  <si>
    <t>«Детский отдых»</t>
  </si>
  <si>
    <t>ИТОГО</t>
  </si>
  <si>
    <t>«Развитие общего и дополнительного образования детей»</t>
  </si>
  <si>
    <t>Подпрограмма 6</t>
  </si>
  <si>
    <t>«Охрана окружающей среды»</t>
  </si>
  <si>
    <t>«Профилактика правонарушений»</t>
  </si>
  <si>
    <t xml:space="preserve">Неисполнено </t>
  </si>
  <si>
    <t>«Противодействие терроризму и профилактика экстремизма»</t>
  </si>
  <si>
    <t>«Управление муниципальным долгом округа»</t>
  </si>
  <si>
    <t xml:space="preserve">%                                исполнения </t>
  </si>
  <si>
    <t>«Управление земельными ресурсами»</t>
  </si>
  <si>
    <t>Социальная поддержка граждан</t>
  </si>
  <si>
    <t>Обеспечение жильем молодых семей</t>
  </si>
  <si>
    <t>«Взаимодействие с СО НКО»</t>
  </si>
  <si>
    <t>«Развитие сферы ритуальных услуг и мест захоронения»</t>
  </si>
  <si>
    <t>«Организация отлова животных без владельцев»</t>
  </si>
  <si>
    <t xml:space="preserve">«Обеспечение бухгалтерского обслуживания» </t>
  </si>
  <si>
    <t>тыс.руб.</t>
  </si>
  <si>
    <t>«Организация бюджетного процесса»</t>
  </si>
  <si>
    <t xml:space="preserve">Отчет о реализации муниципальных программ Печенгского муниципального округа </t>
  </si>
  <si>
    <t>1</t>
  </si>
  <si>
    <t>2</t>
  </si>
  <si>
    <t>3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</si>
  <si>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</si>
  <si>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</si>
  <si>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</si>
  <si>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</si>
  <si>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</si>
  <si>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</si>
  <si>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</si>
  <si>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</si>
  <si>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</si>
  <si>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</si>
  <si>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«Реализация основополагающего права ребенка жить и воспитываться в семье»</t>
  </si>
  <si>
    <t>«Хозяйственно-эксплуатационное обслуживание муниципальных учреждений муниципального образования»</t>
  </si>
  <si>
    <t>«Развитие потенциала участников образовательного процесса»</t>
  </si>
  <si>
    <t>«Развитие системы дополнительного образования в сфере культуры и искусства»</t>
  </si>
  <si>
    <t>«Повышение безопасности дорожного движения и снижение дорожно-транспортного травматизма»</t>
  </si>
  <si>
    <t>«Обеспечение защиты населения и территорий от чрезвычайных ситуаций»</t>
  </si>
  <si>
    <t>«Повышение инвестиционной привлекательности Печенгского муниципального округа»</t>
  </si>
  <si>
    <t>«Создание условий для обеспечения муниципального управления»</t>
  </si>
  <si>
    <t>«Развитие информационной и технологической инфраструктуры системы муниципального управления в Печенгском муниципальном округе»</t>
  </si>
  <si>
    <t>«Деятельность и развитие муниципальных средств массовой информации Печенского муниципального округа»</t>
  </si>
  <si>
    <t>«Создание безопасных и комфортных условий проживания граждан»</t>
  </si>
  <si>
    <t>Наименование программ</t>
  </si>
  <si>
    <t>«Жилищно-коммунальноео хозяйство»</t>
  </si>
  <si>
    <t>«Формирование современной городской среды»</t>
  </si>
  <si>
    <t>Муниципальная программа Печенгского муниципального округа "Экономический потенциал" на 2024-2026 годы</t>
  </si>
  <si>
    <t>за 1 квартал 2025 года</t>
  </si>
  <si>
    <t>Объем финансирования на 2025 год</t>
  </si>
  <si>
    <t>Исполнено по состоянию на 01.04.2025</t>
  </si>
  <si>
    <t>Муниципальная программа Печенгского муниципального округа "Образование"  на 2025-2027 годы</t>
  </si>
  <si>
    <t>Муниципальная программа Печенгского муницпального округа "Обеспечение социальной стабильности"                                                                           на 2025-2027 годы</t>
  </si>
  <si>
    <t>Муниципальная программа Печенгского муниципального округа "Культура" на 2025-2027 годы</t>
  </si>
  <si>
    <t>Муниципальная программа Печенгского муниципального округа  "Обеспечение общественного порядка и безопасности населения" на 2025-2027 годы</t>
  </si>
  <si>
    <t>Муниципальная программа Печенгского муниципального округа "Комфортная среда проживания" на 2025-2027 г.</t>
  </si>
  <si>
    <t>Муниципальная программа Печенгского муниципального округа "Муниципальное управление и гражданское общество" на 2025-2027 годы</t>
  </si>
  <si>
    <t>Муниципальная программа Печенгского муниципального округа "Укрепление общественного здоровья в Печенгском муниципальном округе" на 2025-2027 годы</t>
  </si>
  <si>
    <t>Муниципальная программа Печенгского муниципального округа "Физическая культура и спорт" на 2025-2027 годы</t>
  </si>
  <si>
    <t xml:space="preserve">Муниципальная программа Печенгского муниципального округа "Энергосбережение и повышение энергоэффективности" на 2025-2027 годы </t>
  </si>
  <si>
    <t>Муниципальная программа Печенгского муниципального округа  «Транспортная система» на 2025-2027 годы</t>
  </si>
  <si>
    <t>Муниципальная программа Печенгского муниципального округа "Муниципальные финансы" на 2025-2027 годы</t>
  </si>
  <si>
    <t xml:space="preserve">Муниципальная программа Печенгского муниципального округа "Муниципальное имущество и земельные ресурсы" на 2025-2027 годы </t>
  </si>
  <si>
    <t>"Развитие туризма в Печенгском муниципальном округе"</t>
  </si>
  <si>
    <t>Муниципальная программа Печенгского муниципального округа "Молодежная политика и взаимодействие  с общественными организациями в Печенгском муниципальном округе" на 2025-2027 годы</t>
  </si>
  <si>
    <t>«Комплексное благоустройство и содержание городской среды»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</si>
</sst>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#,##0.0"/>
    <numFmt numFmtId="165" formatCode="0.0"/>
  </numFmts>
  <fonts count="27" x14ac:knownFonts="1">
    <font>
      <sz val="10"/>
      <name val="Arial"/>
    </font>
    <font>
      <sz val="10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i/>
      <sz val="12"/>
      <name val="Times New Roman CYR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sz val="12"/>
      <name val="Times New Roman Cyr"/>
      <charset val="204"/>
    </font>
    <font>
      <i/>
      <sz val="12"/>
      <name val="Times New Roman Cyr"/>
      <family val="1"/>
      <charset val="204"/>
    </font>
    <font>
      <b/>
      <sz val="9"/>
      <name val="Times New Roman CYR"/>
      <charset val="204"/>
    </font>
    <font>
      <b/>
      <sz val="9"/>
      <name val="Times New Roman CYR"/>
      <family val="1"/>
      <charset val="204"/>
    </font>
    <font>
      <b/>
      <sz val="9"/>
      <name val="Times New Roman"/>
      <family val="1"/>
      <charset val="204"/>
    </font>
    <font>
      <b/>
      <u/>
      <sz val="12"/>
      <name val="Times New Roman Cyr"/>
      <charset val="204"/>
    </font>
    <font>
      <sz val="8"/>
      <color rgb="FF000000"/>
      <name val="Arial Cy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 Cyr"/>
      <charset val="204"/>
    </font>
    <font>
      <b/>
      <sz val="10"/>
      <name val="Times New Roman Cyr"/>
      <charset val="204"/>
    </font>
    <font>
      <i/>
      <sz val="10"/>
      <name val="Times New Roman Cyr"/>
      <charset val="204"/>
    </font>
    <font>
      <sz val="10"/>
      <name val="Times New Roman CYR"/>
      <family val="1"/>
      <charset val="204"/>
    </font>
    <font>
      <sz val="11"/>
      <name val="Times New Roman"/>
      <family val="1"/>
      <charset val="204"/>
    </font>
    <font>
      <b/>
      <sz val="11"/>
      <name val="Times New Roman Cyr"/>
      <charset val="204"/>
    </font>
    <font>
      <b/>
      <sz val="11"/>
      <name val="Times New Roman"/>
      <family val="1"/>
      <charset val="204"/>
    </font>
    <font>
      <sz val="11"/>
      <name val="Times New Roman Cyr"/>
      <charset val="204"/>
    </font>
    <font>
      <sz val="10"/>
      <name val="Arial"/>
      <family val="2"/>
      <charset val="204"/>
    </font>
    <font>
      <i/>
      <sz val="11"/>
      <name val="Times New Roman CYR"/>
      <charset val="204"/>
    </font>
    <font>
      <b/>
      <sz val="1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" fontId="13" fillId="0" borderId="3">
      <alignment horizontal="right" wrapText="1"/>
    </xf>
    <xf numFmtId="4" fontId="13" fillId="0" borderId="4">
      <alignment horizontal="right" wrapText="1"/>
    </xf>
    <xf numFmtId="49" fontId="13" fillId="0" borderId="3">
      <alignment horizontal="center" wrapText="1"/>
    </xf>
    <xf numFmtId="43" fontId="24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 applyFill="1"/>
    <xf numFmtId="0" fontId="2" fillId="0" borderId="0" xfId="1" applyFont="1"/>
    <xf numFmtId="0" fontId="4" fillId="0" borderId="0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7" fillId="3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8" fillId="0" borderId="0" xfId="1" applyFont="1" applyFill="1" applyAlignment="1">
      <alignment vertical="center"/>
    </xf>
    <xf numFmtId="0" fontId="8" fillId="2" borderId="0" xfId="1" applyFont="1" applyFill="1" applyAlignment="1">
      <alignment vertical="center"/>
    </xf>
    <xf numFmtId="0" fontId="2" fillId="3" borderId="0" xfId="1" applyFont="1" applyFill="1" applyAlignment="1">
      <alignment vertical="center"/>
    </xf>
    <xf numFmtId="49" fontId="2" fillId="0" borderId="0" xfId="1" applyNumberFormat="1" applyFont="1" applyFill="1" applyAlignment="1">
      <alignment horizontal="center" vertical="center"/>
    </xf>
    <xf numFmtId="0" fontId="7" fillId="0" borderId="0" xfId="1" applyFont="1" applyFill="1" applyAlignment="1">
      <alignment horizontal="left" vertical="center" wrapText="1"/>
    </xf>
    <xf numFmtId="0" fontId="7" fillId="0" borderId="0" xfId="1" applyFont="1" applyFill="1" applyAlignment="1">
      <alignment horizontal="left"/>
    </xf>
    <xf numFmtId="0" fontId="10" fillId="0" borderId="1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/>
    </xf>
    <xf numFmtId="49" fontId="12" fillId="0" borderId="0" xfId="1" applyNumberFormat="1" applyFont="1" applyFill="1" applyAlignment="1">
      <alignment horizontal="left" vertical="center"/>
    </xf>
    <xf numFmtId="49" fontId="9" fillId="0" borderId="1" xfId="1" applyNumberFormat="1" applyFont="1" applyFill="1" applyBorder="1" applyAlignment="1">
      <alignment horizontal="center" vertical="top"/>
    </xf>
    <xf numFmtId="49" fontId="2" fillId="0" borderId="1" xfId="1" applyNumberFormat="1" applyFont="1" applyFill="1" applyBorder="1" applyAlignment="1">
      <alignment horizontal="center" vertical="top"/>
    </xf>
    <xf numFmtId="0" fontId="11" fillId="0" borderId="2" xfId="0" applyFont="1" applyFill="1" applyBorder="1" applyAlignment="1">
      <alignment horizontal="center" vertical="center" wrapText="1"/>
    </xf>
    <xf numFmtId="16" fontId="11" fillId="0" borderId="2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right" vertical="center" wrapText="1"/>
    </xf>
    <xf numFmtId="165" fontId="16" fillId="0" borderId="1" xfId="1" applyNumberFormat="1" applyFont="1" applyFill="1" applyBorder="1" applyAlignment="1">
      <alignment horizontal="center" vertical="top"/>
    </xf>
    <xf numFmtId="164" fontId="16" fillId="0" borderId="1" xfId="1" applyNumberFormat="1" applyFont="1" applyFill="1" applyBorder="1" applyAlignment="1">
      <alignment vertical="top"/>
    </xf>
    <xf numFmtId="0" fontId="7" fillId="0" borderId="0" xfId="1" applyFont="1" applyFill="1" applyAlignment="1">
      <alignment horizontal="right" vertical="center" wrapText="1"/>
    </xf>
    <xf numFmtId="164" fontId="17" fillId="5" borderId="1" xfId="1" applyNumberFormat="1" applyFont="1" applyFill="1" applyBorder="1" applyAlignment="1">
      <alignment vertical="center"/>
    </xf>
    <xf numFmtId="165" fontId="17" fillId="5" borderId="1" xfId="1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top" wrapText="1"/>
    </xf>
    <xf numFmtId="164" fontId="17" fillId="5" borderId="5" xfId="1" applyNumberFormat="1" applyFont="1" applyFill="1" applyBorder="1" applyAlignment="1">
      <alignment horizontal="right" vertical="center"/>
    </xf>
    <xf numFmtId="165" fontId="17" fillId="5" borderId="5" xfId="1" applyNumberFormat="1" applyFont="1" applyFill="1" applyBorder="1" applyAlignment="1">
      <alignment horizontal="center" vertical="top"/>
    </xf>
    <xf numFmtId="164" fontId="17" fillId="5" borderId="1" xfId="1" applyNumberFormat="1" applyFont="1" applyFill="1" applyBorder="1" applyAlignment="1">
      <alignment horizontal="right" vertical="center"/>
    </xf>
    <xf numFmtId="165" fontId="15" fillId="5" borderId="5" xfId="1" applyNumberFormat="1" applyFont="1" applyFill="1" applyBorder="1" applyAlignment="1">
      <alignment horizontal="center" vertical="center"/>
    </xf>
    <xf numFmtId="165" fontId="17" fillId="0" borderId="1" xfId="1" applyNumberFormat="1" applyFont="1" applyFill="1" applyBorder="1" applyAlignment="1">
      <alignment horizontal="center" vertical="center"/>
    </xf>
    <xf numFmtId="49" fontId="9" fillId="0" borderId="1" xfId="1" applyNumberFormat="1" applyFont="1" applyFill="1" applyBorder="1" applyAlignment="1">
      <alignment horizontal="center"/>
    </xf>
    <xf numFmtId="164" fontId="19" fillId="0" borderId="0" xfId="1" applyNumberFormat="1" applyFont="1" applyFill="1"/>
    <xf numFmtId="164" fontId="17" fillId="0" borderId="0" xfId="1" applyNumberFormat="1" applyFont="1" applyFill="1"/>
    <xf numFmtId="164" fontId="14" fillId="0" borderId="1" xfId="0" applyNumberFormat="1" applyFont="1" applyFill="1" applyBorder="1" applyAlignment="1">
      <alignment vertical="top"/>
    </xf>
    <xf numFmtId="164" fontId="14" fillId="0" borderId="1" xfId="5" applyNumberFormat="1" applyFont="1" applyFill="1" applyBorder="1" applyAlignment="1">
      <alignment vertical="top"/>
    </xf>
    <xf numFmtId="164" fontId="16" fillId="0" borderId="1" xfId="5" applyNumberFormat="1" applyFont="1" applyFill="1" applyBorder="1" applyAlignment="1">
      <alignment vertical="top"/>
    </xf>
    <xf numFmtId="164" fontId="17" fillId="5" borderId="5" xfId="1" applyNumberFormat="1" applyFont="1" applyFill="1" applyBorder="1" applyAlignment="1">
      <alignment vertical="center"/>
    </xf>
    <xf numFmtId="164" fontId="17" fillId="5" borderId="1" xfId="5" applyNumberFormat="1" applyFont="1" applyFill="1" applyBorder="1" applyAlignment="1">
      <alignment vertical="center"/>
    </xf>
    <xf numFmtId="164" fontId="15" fillId="5" borderId="1" xfId="0" applyNumberFormat="1" applyFont="1" applyFill="1" applyBorder="1" applyAlignment="1">
      <alignment horizontal="right" vertical="center"/>
    </xf>
    <xf numFmtId="164" fontId="15" fillId="5" borderId="1" xfId="0" applyNumberFormat="1" applyFont="1" applyFill="1" applyBorder="1" applyAlignment="1">
      <alignment vertical="center"/>
    </xf>
    <xf numFmtId="164" fontId="15" fillId="5" borderId="3" xfId="2" applyNumberFormat="1" applyFont="1" applyFill="1" applyAlignment="1" applyProtection="1">
      <alignment horizontal="right" vertical="center" wrapText="1"/>
    </xf>
    <xf numFmtId="164" fontId="15" fillId="5" borderId="5" xfId="0" applyNumberFormat="1" applyFont="1" applyFill="1" applyBorder="1" applyAlignment="1">
      <alignment vertical="center"/>
    </xf>
    <xf numFmtId="164" fontId="14" fillId="0" borderId="3" xfId="2" applyNumberFormat="1" applyFont="1" applyFill="1" applyAlignment="1" applyProtection="1">
      <alignment horizontal="right" vertical="top" wrapText="1"/>
    </xf>
    <xf numFmtId="164" fontId="17" fillId="0" borderId="1" xfId="1" applyNumberFormat="1" applyFont="1" applyFill="1" applyBorder="1" applyAlignment="1">
      <alignment vertical="center"/>
    </xf>
    <xf numFmtId="164" fontId="17" fillId="4" borderId="1" xfId="1" applyNumberFormat="1" applyFont="1" applyFill="1" applyBorder="1" applyAlignment="1">
      <alignment vertical="center"/>
    </xf>
    <xf numFmtId="164" fontId="2" fillId="0" borderId="0" xfId="1" applyNumberFormat="1" applyFont="1" applyFill="1"/>
    <xf numFmtId="49" fontId="6" fillId="5" borderId="1" xfId="1" applyNumberFormat="1" applyFont="1" applyFill="1" applyBorder="1" applyAlignment="1">
      <alignment horizontal="center" vertical="center"/>
    </xf>
    <xf numFmtId="0" fontId="21" fillId="5" borderId="1" xfId="1" applyFont="1" applyFill="1" applyBorder="1" applyAlignment="1">
      <alignment horizontal="left" vertical="center" wrapText="1"/>
    </xf>
    <xf numFmtId="49" fontId="6" fillId="5" borderId="5" xfId="1" applyNumberFormat="1" applyFont="1" applyFill="1" applyBorder="1" applyAlignment="1">
      <alignment horizontal="center" vertical="center"/>
    </xf>
    <xf numFmtId="49" fontId="9" fillId="0" borderId="1" xfId="1" applyNumberFormat="1" applyFont="1" applyFill="1" applyBorder="1" applyAlignment="1">
      <alignment horizontal="center" vertical="center"/>
    </xf>
    <xf numFmtId="164" fontId="16" fillId="0" borderId="5" xfId="1" applyNumberFormat="1" applyFont="1" applyFill="1" applyBorder="1" applyAlignment="1"/>
    <xf numFmtId="49" fontId="23" fillId="0" borderId="5" xfId="1" applyNumberFormat="1" applyFont="1" applyFill="1" applyBorder="1" applyAlignment="1">
      <alignment horizontal="left"/>
    </xf>
    <xf numFmtId="0" fontId="6" fillId="5" borderId="1" xfId="1" applyFont="1" applyFill="1" applyBorder="1" applyAlignment="1">
      <alignment horizontal="center" vertical="center"/>
    </xf>
    <xf numFmtId="49" fontId="5" fillId="5" borderId="1" xfId="1" applyNumberFormat="1" applyFont="1" applyFill="1" applyBorder="1" applyAlignment="1">
      <alignment horizontal="center" vertical="center"/>
    </xf>
    <xf numFmtId="0" fontId="23" fillId="0" borderId="1" xfId="1" applyFont="1" applyFill="1" applyBorder="1" applyAlignment="1">
      <alignment horizontal="left" vertical="center" wrapText="1"/>
    </xf>
    <xf numFmtId="0" fontId="19" fillId="0" borderId="0" xfId="1" applyFont="1" applyFill="1"/>
    <xf numFmtId="0" fontId="20" fillId="0" borderId="1" xfId="0" applyFont="1" applyFill="1" applyBorder="1" applyAlignment="1">
      <alignment horizontal="left" vertical="center" wrapText="1"/>
    </xf>
    <xf numFmtId="164" fontId="16" fillId="0" borderId="1" xfId="1" applyNumberFormat="1" applyFont="1" applyFill="1" applyBorder="1" applyAlignment="1">
      <alignment horizontal="right" vertical="center"/>
    </xf>
    <xf numFmtId="49" fontId="2" fillId="0" borderId="0" xfId="1" applyNumberFormat="1" applyFont="1" applyFill="1" applyAlignment="1">
      <alignment vertical="center"/>
    </xf>
    <xf numFmtId="165" fontId="17" fillId="5" borderId="5" xfId="1" applyNumberFormat="1" applyFont="1" applyFill="1" applyBorder="1" applyAlignment="1">
      <alignment horizontal="center" vertical="center"/>
    </xf>
    <xf numFmtId="164" fontId="18" fillId="0" borderId="0" xfId="1" applyNumberFormat="1" applyFont="1" applyFill="1"/>
    <xf numFmtId="0" fontId="23" fillId="0" borderId="0" xfId="1" applyFont="1" applyFill="1" applyAlignment="1">
      <alignment horizontal="right" vertical="center" wrapText="1"/>
    </xf>
    <xf numFmtId="0" fontId="25" fillId="0" borderId="0" xfId="1" applyFont="1" applyFill="1" applyAlignment="1">
      <alignment horizontal="right" vertical="center" wrapText="1"/>
    </xf>
    <xf numFmtId="164" fontId="14" fillId="4" borderId="1" xfId="5" applyNumberFormat="1" applyFont="1" applyFill="1" applyBorder="1" applyAlignment="1">
      <alignment vertical="top"/>
    </xf>
    <xf numFmtId="164" fontId="16" fillId="4" borderId="1" xfId="5" applyNumberFormat="1" applyFont="1" applyFill="1" applyBorder="1" applyAlignment="1">
      <alignment vertical="top"/>
    </xf>
    <xf numFmtId="0" fontId="21" fillId="5" borderId="5" xfId="1" applyFont="1" applyFill="1" applyBorder="1" applyAlignment="1">
      <alignment horizontal="left" vertical="center" wrapText="1"/>
    </xf>
    <xf numFmtId="0" fontId="22" fillId="5" borderId="1" xfId="0" applyFont="1" applyFill="1" applyBorder="1" applyAlignment="1">
      <alignment horizontal="left" vertical="center" wrapText="1"/>
    </xf>
    <xf numFmtId="0" fontId="22" fillId="5" borderId="5" xfId="0" applyFont="1" applyFill="1" applyBorder="1" applyAlignment="1">
      <alignment horizontal="left" vertical="center" wrapText="1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center" vertical="top" wrapText="1"/>
    </xf>
  </cellXfs>
  <cellStyles count="6">
    <cellStyle name="xl80" xfId="4"/>
    <cellStyle name="xl84" xfId="2"/>
    <cellStyle name="xl89" xfId="3"/>
    <cellStyle name="Обычный" xfId="0" builtinId="0"/>
    <cellStyle name="Обычный 2" xfId="1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1"/>
  <sheetViews>
    <sheetView tabSelected="1" view="pageBreakPreview" zoomScaleNormal="100" zoomScaleSheetLayoutView="100" workbookViewId="0">
      <pane ySplit="4" topLeftCell="A38" activePane="bottomLeft" state="frozen"/>
      <selection activeCell="C1" sqref="C1"/>
      <selection pane="bottomLeft" activeCell="B55" sqref="B55"/>
    </sheetView>
  </sheetViews>
  <sheetFormatPr defaultRowHeight="15.75" x14ac:dyDescent="0.25"/>
  <cols>
    <col min="1" max="1" width="14" style="1" customWidth="1"/>
    <col min="2" max="2" width="59.7109375" style="2" customWidth="1"/>
    <col min="3" max="3" width="12.5703125" style="2" customWidth="1"/>
    <col min="4" max="4" width="11.7109375" style="2" customWidth="1"/>
    <col min="5" max="5" width="13.42578125" style="2" customWidth="1"/>
    <col min="6" max="6" width="8.85546875" style="2" customWidth="1"/>
    <col min="7" max="7" width="10.28515625" style="2" bestFit="1" customWidth="1"/>
    <col min="8" max="44" width="9.140625" style="2"/>
    <col min="45" max="16384" width="9.140625" style="3"/>
  </cols>
  <sheetData>
    <row r="1" spans="1:44" ht="32.25" customHeight="1" x14ac:dyDescent="0.25">
      <c r="A1" s="76" t="s">
        <v>28</v>
      </c>
      <c r="B1" s="76"/>
      <c r="C1" s="76"/>
      <c r="D1" s="76"/>
      <c r="E1" s="76"/>
      <c r="F1" s="76"/>
    </row>
    <row r="2" spans="1:44" ht="15.75" customHeight="1" x14ac:dyDescent="0.25">
      <c r="A2" s="77" t="s">
        <v>57</v>
      </c>
      <c r="B2" s="77"/>
      <c r="C2" s="77"/>
      <c r="D2" s="77"/>
      <c r="E2" s="77"/>
      <c r="F2" s="77"/>
    </row>
    <row r="3" spans="1:44" ht="12.75" customHeight="1" x14ac:dyDescent="0.3">
      <c r="A3" s="19"/>
      <c r="B3" s="19"/>
      <c r="D3" s="3"/>
      <c r="E3" s="4"/>
      <c r="F3" s="4" t="s">
        <v>26</v>
      </c>
    </row>
    <row r="4" spans="1:44" ht="43.5" customHeight="1" x14ac:dyDescent="0.25">
      <c r="A4" s="5"/>
      <c r="B4" s="5" t="s">
        <v>53</v>
      </c>
      <c r="C4" s="18" t="s">
        <v>58</v>
      </c>
      <c r="D4" s="23" t="s">
        <v>59</v>
      </c>
      <c r="E4" s="24" t="s">
        <v>15</v>
      </c>
      <c r="F4" s="25" t="s">
        <v>18</v>
      </c>
    </row>
    <row r="5" spans="1:44" s="7" customFormat="1" ht="38.25" customHeight="1" x14ac:dyDescent="0.2">
      <c r="A5" s="54" t="s">
        <v>29</v>
      </c>
      <c r="B5" s="55" t="s">
        <v>60</v>
      </c>
      <c r="C5" s="35">
        <f>C6+C7+C8+C9+C10+C11</f>
        <v>2478894</v>
      </c>
      <c r="D5" s="35">
        <f>D6+D7+D8+D9+D10+D11</f>
        <v>366033.50000000006</v>
      </c>
      <c r="E5" s="35">
        <f t="shared" ref="E5:E7" si="0">C5-D5</f>
        <v>2112860.5</v>
      </c>
      <c r="F5" s="67">
        <f t="shared" ref="F5" si="1">D5/C5*100</f>
        <v>14.766000482473235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</row>
    <row r="6" spans="1:44" s="7" customFormat="1" ht="15" customHeight="1" x14ac:dyDescent="0.2">
      <c r="A6" s="21" t="s">
        <v>3</v>
      </c>
      <c r="B6" s="32" t="s">
        <v>0</v>
      </c>
      <c r="C6" s="41">
        <v>1241601.1000000001</v>
      </c>
      <c r="D6" s="41">
        <v>176357.1</v>
      </c>
      <c r="E6" s="41">
        <f t="shared" si="0"/>
        <v>1065244</v>
      </c>
      <c r="F6" s="27">
        <f>D6/C6*100</f>
        <v>14.204006423641216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</row>
    <row r="7" spans="1:44" s="7" customFormat="1" ht="15" customHeight="1" x14ac:dyDescent="0.2">
      <c r="A7" s="21" t="s">
        <v>4</v>
      </c>
      <c r="B7" s="32" t="s">
        <v>11</v>
      </c>
      <c r="C7" s="41">
        <v>1143290.5</v>
      </c>
      <c r="D7" s="41">
        <v>171009.9</v>
      </c>
      <c r="E7" s="41">
        <f t="shared" si="0"/>
        <v>972280.6</v>
      </c>
      <c r="F7" s="27">
        <f t="shared" ref="F7:F36" si="2">D7/C7*100</f>
        <v>14.95769447922466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</row>
    <row r="8" spans="1:44" s="7" customFormat="1" ht="15" customHeight="1" x14ac:dyDescent="0.2">
      <c r="A8" s="21" t="s">
        <v>5</v>
      </c>
      <c r="B8" s="32" t="s">
        <v>9</v>
      </c>
      <c r="C8" s="41">
        <v>11417.7</v>
      </c>
      <c r="D8" s="41">
        <v>1576.4</v>
      </c>
      <c r="E8" s="41">
        <f t="shared" ref="E8:E10" si="3">C8-D8</f>
        <v>9841.3000000000011</v>
      </c>
      <c r="F8" s="27">
        <f t="shared" si="2"/>
        <v>13.806633560174117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</row>
    <row r="9" spans="1:44" s="7" customFormat="1" ht="15" customHeight="1" x14ac:dyDescent="0.2">
      <c r="A9" s="21" t="s">
        <v>6</v>
      </c>
      <c r="B9" s="32" t="s">
        <v>44</v>
      </c>
      <c r="C9" s="41">
        <v>7751.3</v>
      </c>
      <c r="D9" s="28">
        <v>1153.2</v>
      </c>
      <c r="E9" s="41">
        <f t="shared" si="3"/>
        <v>6598.1</v>
      </c>
      <c r="F9" s="27">
        <f t="shared" si="2"/>
        <v>14.877504418613652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</row>
    <row r="10" spans="1:44" s="7" customFormat="1" ht="30" customHeight="1" x14ac:dyDescent="0.2">
      <c r="A10" s="21" t="s">
        <v>7</v>
      </c>
      <c r="B10" s="32" t="s">
        <v>42</v>
      </c>
      <c r="C10" s="41">
        <v>69.5</v>
      </c>
      <c r="D10" s="28">
        <v>29.5</v>
      </c>
      <c r="E10" s="41">
        <f t="shared" si="3"/>
        <v>40</v>
      </c>
      <c r="F10" s="27">
        <f t="shared" si="2"/>
        <v>42.446043165467628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</row>
    <row r="11" spans="1:44" s="7" customFormat="1" ht="30" customHeight="1" x14ac:dyDescent="0.2">
      <c r="A11" s="21" t="s">
        <v>12</v>
      </c>
      <c r="B11" s="32" t="s">
        <v>43</v>
      </c>
      <c r="C11" s="42">
        <v>74763.899999999994</v>
      </c>
      <c r="D11" s="43">
        <v>15907.4</v>
      </c>
      <c r="E11" s="42">
        <f t="shared" ref="E11" si="4">C11-D11</f>
        <v>58856.499999999993</v>
      </c>
      <c r="F11" s="27">
        <f t="shared" ref="F11" si="5">D11/C11*100</f>
        <v>21.276846178436383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</row>
    <row r="12" spans="1:44" s="9" customFormat="1" ht="45" customHeight="1" x14ac:dyDescent="0.2">
      <c r="A12" s="56" t="s">
        <v>30</v>
      </c>
      <c r="B12" s="73" t="s">
        <v>61</v>
      </c>
      <c r="C12" s="33">
        <f>C13+C14</f>
        <v>102312.3</v>
      </c>
      <c r="D12" s="33">
        <f>D13+D14</f>
        <v>22055.5</v>
      </c>
      <c r="E12" s="33">
        <f t="shared" ref="E12:E48" si="6">C12-D12</f>
        <v>80256.800000000003</v>
      </c>
      <c r="F12" s="67">
        <f t="shared" si="2"/>
        <v>21.557036641733202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</row>
    <row r="13" spans="1:44" s="9" customFormat="1" ht="15" customHeight="1" x14ac:dyDescent="0.2">
      <c r="A13" s="57" t="s">
        <v>3</v>
      </c>
      <c r="B13" s="62" t="s">
        <v>20</v>
      </c>
      <c r="C13" s="65">
        <v>100902.6</v>
      </c>
      <c r="D13" s="65">
        <v>22055.5</v>
      </c>
      <c r="E13" s="65">
        <f>C13-D13</f>
        <v>78847.100000000006</v>
      </c>
      <c r="F13" s="27">
        <f t="shared" si="2"/>
        <v>21.858207816250523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</row>
    <row r="14" spans="1:44" s="9" customFormat="1" ht="15" customHeight="1" x14ac:dyDescent="0.25">
      <c r="A14" s="38" t="s">
        <v>4</v>
      </c>
      <c r="B14" s="59" t="s">
        <v>21</v>
      </c>
      <c r="C14" s="58">
        <v>1409.7</v>
      </c>
      <c r="D14" s="58">
        <v>0</v>
      </c>
      <c r="E14" s="65">
        <f>C14-D14</f>
        <v>1409.7</v>
      </c>
      <c r="F14" s="27">
        <f t="shared" si="2"/>
        <v>0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</row>
    <row r="15" spans="1:44" s="11" customFormat="1" ht="31.5" customHeight="1" x14ac:dyDescent="0.2">
      <c r="A15" s="56" t="s">
        <v>31</v>
      </c>
      <c r="B15" s="73" t="s">
        <v>62</v>
      </c>
      <c r="C15" s="44">
        <f>C16+C17+C18</f>
        <v>306957.09999999998</v>
      </c>
      <c r="D15" s="44">
        <f>D16+D17+D18</f>
        <v>62349.399999999994</v>
      </c>
      <c r="E15" s="44">
        <f t="shared" si="6"/>
        <v>244607.69999999998</v>
      </c>
      <c r="F15" s="34">
        <f t="shared" si="2"/>
        <v>20.31208921376961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</row>
    <row r="16" spans="1:44" s="11" customFormat="1" ht="22.5" customHeight="1" x14ac:dyDescent="0.2">
      <c r="A16" s="21" t="s">
        <v>3</v>
      </c>
      <c r="B16" s="32" t="s">
        <v>1</v>
      </c>
      <c r="C16" s="41">
        <v>190162</v>
      </c>
      <c r="D16" s="41">
        <v>33861.599999999999</v>
      </c>
      <c r="E16" s="41">
        <f t="shared" si="6"/>
        <v>156300.4</v>
      </c>
      <c r="F16" s="27">
        <f t="shared" si="2"/>
        <v>17.806712171727263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</row>
    <row r="17" spans="1:44" s="11" customFormat="1" ht="30" customHeight="1" x14ac:dyDescent="0.2">
      <c r="A17" s="21" t="s">
        <v>4</v>
      </c>
      <c r="B17" s="32" t="s">
        <v>45</v>
      </c>
      <c r="C17" s="41">
        <v>106795.1</v>
      </c>
      <c r="D17" s="41">
        <v>27973.8</v>
      </c>
      <c r="E17" s="41">
        <f t="shared" si="6"/>
        <v>78821.3</v>
      </c>
      <c r="F17" s="27">
        <f t="shared" si="2"/>
        <v>26.193898409196674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</row>
    <row r="18" spans="1:44" s="11" customFormat="1" ht="23.25" customHeight="1" x14ac:dyDescent="0.2">
      <c r="A18" s="21" t="s">
        <v>5</v>
      </c>
      <c r="B18" s="32" t="s">
        <v>2</v>
      </c>
      <c r="C18" s="41">
        <v>10000</v>
      </c>
      <c r="D18" s="28">
        <v>514</v>
      </c>
      <c r="E18" s="41">
        <f t="shared" si="6"/>
        <v>9486</v>
      </c>
      <c r="F18" s="27">
        <f t="shared" si="2"/>
        <v>5.1400000000000006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</row>
    <row r="19" spans="1:44" s="13" customFormat="1" ht="45" customHeight="1" x14ac:dyDescent="0.2">
      <c r="A19" s="60">
        <v>4</v>
      </c>
      <c r="B19" s="55" t="s">
        <v>63</v>
      </c>
      <c r="C19" s="30">
        <f>C20+C21+C22+C23</f>
        <v>27488</v>
      </c>
      <c r="D19" s="30">
        <f>D20+D21+D22+D23</f>
        <v>3869.8</v>
      </c>
      <c r="E19" s="30">
        <f t="shared" si="6"/>
        <v>23618.2</v>
      </c>
      <c r="F19" s="31">
        <f t="shared" si="2"/>
        <v>14.078143189755529</v>
      </c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</row>
    <row r="20" spans="1:44" s="13" customFormat="1" ht="30" customHeight="1" x14ac:dyDescent="0.2">
      <c r="A20" s="21" t="s">
        <v>3</v>
      </c>
      <c r="B20" s="32" t="s">
        <v>46</v>
      </c>
      <c r="C20" s="28">
        <v>0</v>
      </c>
      <c r="D20" s="28">
        <v>0</v>
      </c>
      <c r="E20" s="41">
        <f t="shared" si="6"/>
        <v>0</v>
      </c>
      <c r="F20" s="27" t="e">
        <f t="shared" si="2"/>
        <v>#DIV/0!</v>
      </c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</row>
    <row r="21" spans="1:44" s="13" customFormat="1" ht="15.75" customHeight="1" x14ac:dyDescent="0.2">
      <c r="A21" s="21" t="s">
        <v>4</v>
      </c>
      <c r="B21" s="32" t="s">
        <v>14</v>
      </c>
      <c r="C21" s="28">
        <v>3047.9</v>
      </c>
      <c r="D21" s="28">
        <v>388</v>
      </c>
      <c r="E21" s="41">
        <f t="shared" si="6"/>
        <v>2659.9</v>
      </c>
      <c r="F21" s="27">
        <f t="shared" si="2"/>
        <v>12.730076446077627</v>
      </c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</row>
    <row r="22" spans="1:44" s="13" customFormat="1" ht="30" customHeight="1" x14ac:dyDescent="0.2">
      <c r="A22" s="21" t="s">
        <v>5</v>
      </c>
      <c r="B22" s="32" t="s">
        <v>47</v>
      </c>
      <c r="C22" s="28">
        <v>20780.099999999999</v>
      </c>
      <c r="D22" s="28">
        <v>3332.8</v>
      </c>
      <c r="E22" s="41">
        <f t="shared" si="6"/>
        <v>17447.3</v>
      </c>
      <c r="F22" s="27">
        <f t="shared" si="2"/>
        <v>16.038421374295602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</row>
    <row r="23" spans="1:44" s="13" customFormat="1" ht="20.25" customHeight="1" x14ac:dyDescent="0.2">
      <c r="A23" s="21" t="s">
        <v>6</v>
      </c>
      <c r="B23" s="32" t="s">
        <v>16</v>
      </c>
      <c r="C23" s="28">
        <v>3660</v>
      </c>
      <c r="D23" s="28">
        <v>149</v>
      </c>
      <c r="E23" s="41">
        <f t="shared" si="6"/>
        <v>3511</v>
      </c>
      <c r="F23" s="27">
        <f t="shared" si="2"/>
        <v>4.0710382513661196</v>
      </c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</row>
    <row r="24" spans="1:44" s="11" customFormat="1" ht="32.25" customHeight="1" x14ac:dyDescent="0.2">
      <c r="A24" s="61" t="s">
        <v>32</v>
      </c>
      <c r="B24" s="55" t="s">
        <v>56</v>
      </c>
      <c r="C24" s="30">
        <f>SUM(C25:C27)</f>
        <v>2829.9</v>
      </c>
      <c r="D24" s="30">
        <f>SUM(D25:D27)</f>
        <v>305</v>
      </c>
      <c r="E24" s="30">
        <f t="shared" si="6"/>
        <v>2524.9</v>
      </c>
      <c r="F24" s="31">
        <f t="shared" si="2"/>
        <v>10.777765998798545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</row>
    <row r="25" spans="1:44" s="11" customFormat="1" ht="30" customHeight="1" x14ac:dyDescent="0.2">
      <c r="A25" s="21" t="s">
        <v>3</v>
      </c>
      <c r="B25" s="32" t="s">
        <v>48</v>
      </c>
      <c r="C25" s="28">
        <v>669.9</v>
      </c>
      <c r="D25" s="28">
        <v>0</v>
      </c>
      <c r="E25" s="41">
        <f t="shared" si="6"/>
        <v>669.9</v>
      </c>
      <c r="F25" s="27">
        <f t="shared" si="2"/>
        <v>0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</row>
    <row r="26" spans="1:44" s="11" customFormat="1" ht="18.75" customHeight="1" x14ac:dyDescent="0.2">
      <c r="A26" s="21" t="s">
        <v>4</v>
      </c>
      <c r="B26" s="32" t="s">
        <v>72</v>
      </c>
      <c r="C26" s="28">
        <v>2160</v>
      </c>
      <c r="D26" s="28">
        <v>305</v>
      </c>
      <c r="E26" s="41">
        <v>0</v>
      </c>
      <c r="F26" s="27">
        <v>0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</row>
    <row r="27" spans="1:44" s="11" customFormat="1" ht="19.5" customHeight="1" x14ac:dyDescent="0.2">
      <c r="A27" s="21" t="s">
        <v>5</v>
      </c>
      <c r="B27" s="32" t="s">
        <v>22</v>
      </c>
      <c r="C27" s="28">
        <v>0</v>
      </c>
      <c r="D27" s="28">
        <v>0</v>
      </c>
      <c r="E27" s="41">
        <v>0</v>
      </c>
      <c r="F27" s="27">
        <v>0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</row>
    <row r="28" spans="1:44" s="11" customFormat="1" ht="36.75" customHeight="1" x14ac:dyDescent="0.2">
      <c r="A28" s="54" t="s">
        <v>33</v>
      </c>
      <c r="B28" s="74" t="s">
        <v>64</v>
      </c>
      <c r="C28" s="30">
        <f>C29+C30+C31+C32+C33+C34</f>
        <v>397371.3</v>
      </c>
      <c r="D28" s="30">
        <f>D29+D30+D31+D32+D33+D34</f>
        <v>20226.099999999999</v>
      </c>
      <c r="E28" s="30">
        <f t="shared" si="6"/>
        <v>377145.2</v>
      </c>
      <c r="F28" s="31">
        <f t="shared" si="2"/>
        <v>5.0899750434920694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</row>
    <row r="29" spans="1:44" s="11" customFormat="1" x14ac:dyDescent="0.2">
      <c r="A29" s="21" t="s">
        <v>3</v>
      </c>
      <c r="B29" s="32" t="s">
        <v>13</v>
      </c>
      <c r="C29" s="28">
        <v>13126.9</v>
      </c>
      <c r="D29" s="28">
        <v>0</v>
      </c>
      <c r="E29" s="41">
        <f t="shared" si="6"/>
        <v>13126.9</v>
      </c>
      <c r="F29" s="27">
        <f t="shared" si="2"/>
        <v>0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</row>
    <row r="30" spans="1:44" s="11" customFormat="1" x14ac:dyDescent="0.2">
      <c r="A30" s="57" t="s">
        <v>4</v>
      </c>
      <c r="B30" s="32" t="s">
        <v>54</v>
      </c>
      <c r="C30" s="28">
        <v>203739.8</v>
      </c>
      <c r="D30" s="28">
        <v>0</v>
      </c>
      <c r="E30" s="41">
        <f t="shared" si="6"/>
        <v>203739.8</v>
      </c>
      <c r="F30" s="27">
        <f t="shared" si="2"/>
        <v>0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</row>
    <row r="31" spans="1:44" s="11" customFormat="1" ht="15" customHeight="1" x14ac:dyDescent="0.2">
      <c r="A31" s="57" t="s">
        <v>5</v>
      </c>
      <c r="B31" s="32" t="s">
        <v>23</v>
      </c>
      <c r="C31" s="28">
        <v>2941.2</v>
      </c>
      <c r="D31" s="28">
        <v>127.6</v>
      </c>
      <c r="E31" s="41">
        <f t="shared" si="6"/>
        <v>2813.6</v>
      </c>
      <c r="F31" s="27">
        <f t="shared" si="2"/>
        <v>4.3383652930776551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</row>
    <row r="32" spans="1:44" s="11" customFormat="1" ht="15" customHeight="1" x14ac:dyDescent="0.2">
      <c r="A32" s="21" t="s">
        <v>6</v>
      </c>
      <c r="B32" s="32" t="s">
        <v>74</v>
      </c>
      <c r="C32" s="28">
        <v>131939</v>
      </c>
      <c r="D32" s="28">
        <v>19921.400000000001</v>
      </c>
      <c r="E32" s="41">
        <f t="shared" si="6"/>
        <v>112017.60000000001</v>
      </c>
      <c r="F32" s="27">
        <f t="shared" si="2"/>
        <v>15.098947240770357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</row>
    <row r="33" spans="1:44" s="11" customFormat="1" x14ac:dyDescent="0.2">
      <c r="A33" s="21" t="s">
        <v>7</v>
      </c>
      <c r="B33" s="32" t="s">
        <v>24</v>
      </c>
      <c r="C33" s="28">
        <v>2706.3</v>
      </c>
      <c r="D33" s="28">
        <v>177.1</v>
      </c>
      <c r="E33" s="41">
        <f t="shared" si="6"/>
        <v>2529.2000000000003</v>
      </c>
      <c r="F33" s="27">
        <f t="shared" si="2"/>
        <v>6.5439899493773783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</row>
    <row r="34" spans="1:44" s="11" customFormat="1" x14ac:dyDescent="0.2">
      <c r="A34" s="21" t="s">
        <v>12</v>
      </c>
      <c r="B34" s="32" t="s">
        <v>55</v>
      </c>
      <c r="C34" s="28">
        <v>42918.1</v>
      </c>
      <c r="D34" s="28">
        <v>0</v>
      </c>
      <c r="E34" s="41">
        <f t="shared" ref="E34" si="7">C34-D34</f>
        <v>42918.1</v>
      </c>
      <c r="F34" s="27">
        <f t="shared" ref="F34" si="8">D34/C34*100</f>
        <v>0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</row>
    <row r="35" spans="1:44" s="11" customFormat="1" ht="45" customHeight="1" x14ac:dyDescent="0.2">
      <c r="A35" s="54" t="s">
        <v>34</v>
      </c>
      <c r="B35" s="55" t="s">
        <v>65</v>
      </c>
      <c r="C35" s="45">
        <f>C36+C37+C38</f>
        <v>291175.8</v>
      </c>
      <c r="D35" s="45">
        <f>D36+D37+D38</f>
        <v>58257.000000000007</v>
      </c>
      <c r="E35" s="45">
        <f t="shared" si="6"/>
        <v>232918.8</v>
      </c>
      <c r="F35" s="31">
        <f t="shared" si="2"/>
        <v>20.007500623334774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</row>
    <row r="36" spans="1:44" s="11" customFormat="1" ht="25.5" customHeight="1" x14ac:dyDescent="0.2">
      <c r="A36" s="21" t="s">
        <v>3</v>
      </c>
      <c r="B36" s="32" t="s">
        <v>49</v>
      </c>
      <c r="C36" s="42">
        <v>272187.8</v>
      </c>
      <c r="D36" s="42">
        <v>53821.8</v>
      </c>
      <c r="E36" s="43">
        <f t="shared" si="6"/>
        <v>218366</v>
      </c>
      <c r="F36" s="27">
        <f t="shared" si="2"/>
        <v>19.773773842912874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</row>
    <row r="37" spans="1:44" s="11" customFormat="1" ht="46.5" customHeight="1" x14ac:dyDescent="0.2">
      <c r="A37" s="21" t="s">
        <v>4</v>
      </c>
      <c r="B37" s="32" t="s">
        <v>50</v>
      </c>
      <c r="C37" s="42">
        <v>7097.8</v>
      </c>
      <c r="D37" s="42">
        <v>1602.4</v>
      </c>
      <c r="E37" s="42">
        <f t="shared" si="6"/>
        <v>5495.4</v>
      </c>
      <c r="F37" s="27">
        <f t="shared" ref="F37:F52" si="9">D37/C37*100</f>
        <v>22.576009467722393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</row>
    <row r="38" spans="1:44" s="11" customFormat="1" ht="30" customHeight="1" x14ac:dyDescent="0.2">
      <c r="A38" s="21" t="s">
        <v>5</v>
      </c>
      <c r="B38" s="64" t="s">
        <v>51</v>
      </c>
      <c r="C38" s="71">
        <v>11890.2</v>
      </c>
      <c r="D38" s="72">
        <v>2832.8</v>
      </c>
      <c r="E38" s="42">
        <f t="shared" ref="E38" si="10">C38-D38</f>
        <v>9057.4000000000015</v>
      </c>
      <c r="F38" s="27">
        <f t="shared" ref="F38" si="11">D38/C38*100</f>
        <v>23.824662326958336</v>
      </c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</row>
    <row r="39" spans="1:44" s="11" customFormat="1" ht="63.75" customHeight="1" x14ac:dyDescent="0.2">
      <c r="A39" s="54" t="s">
        <v>35</v>
      </c>
      <c r="B39" s="55" t="s">
        <v>73</v>
      </c>
      <c r="C39" s="35">
        <v>21366.7</v>
      </c>
      <c r="D39" s="35">
        <v>4161.2</v>
      </c>
      <c r="E39" s="46">
        <f t="shared" si="6"/>
        <v>17205.5</v>
      </c>
      <c r="F39" s="31">
        <f t="shared" si="9"/>
        <v>19.475164625328194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</row>
    <row r="40" spans="1:44" s="11" customFormat="1" ht="45" customHeight="1" x14ac:dyDescent="0.2">
      <c r="A40" s="54" t="s">
        <v>36</v>
      </c>
      <c r="B40" s="55" t="s">
        <v>66</v>
      </c>
      <c r="C40" s="30">
        <v>22000</v>
      </c>
      <c r="D40" s="30">
        <v>0</v>
      </c>
      <c r="E40" s="47">
        <f t="shared" si="6"/>
        <v>22000</v>
      </c>
      <c r="F40" s="31">
        <v>0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</row>
    <row r="41" spans="1:44" s="11" customFormat="1" ht="36.75" customHeight="1" x14ac:dyDescent="0.2">
      <c r="A41" s="54" t="s">
        <v>37</v>
      </c>
      <c r="B41" s="55" t="s">
        <v>67</v>
      </c>
      <c r="C41" s="48">
        <v>123521.3</v>
      </c>
      <c r="D41" s="48">
        <v>37775.9</v>
      </c>
      <c r="E41" s="47">
        <f t="shared" si="6"/>
        <v>85745.4</v>
      </c>
      <c r="F41" s="31">
        <f>D41/C41*100</f>
        <v>30.582498726940209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</row>
    <row r="42" spans="1:44" s="14" customFormat="1" ht="38.25" customHeight="1" x14ac:dyDescent="0.2">
      <c r="A42" s="54" t="s">
        <v>38</v>
      </c>
      <c r="B42" s="55" t="s">
        <v>70</v>
      </c>
      <c r="C42" s="30">
        <f>C43+C44+C45</f>
        <v>69550.399999999994</v>
      </c>
      <c r="D42" s="30">
        <f>D43+D44+D45</f>
        <v>14505.7</v>
      </c>
      <c r="E42" s="47">
        <f t="shared" si="6"/>
        <v>55044.7</v>
      </c>
      <c r="F42" s="31">
        <f t="shared" si="9"/>
        <v>20.856386160252136</v>
      </c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</row>
    <row r="43" spans="1:44" s="14" customFormat="1" ht="22.5" customHeight="1" x14ac:dyDescent="0.2">
      <c r="A43" s="21" t="s">
        <v>3</v>
      </c>
      <c r="B43" s="32" t="s">
        <v>17</v>
      </c>
      <c r="C43" s="28">
        <v>140</v>
      </c>
      <c r="D43" s="28">
        <v>0</v>
      </c>
      <c r="E43" s="42">
        <f t="shared" si="6"/>
        <v>140</v>
      </c>
      <c r="F43" s="27">
        <f t="shared" si="9"/>
        <v>0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</row>
    <row r="44" spans="1:44" s="14" customFormat="1" ht="21" customHeight="1" x14ac:dyDescent="0.2">
      <c r="A44" s="21" t="s">
        <v>4</v>
      </c>
      <c r="B44" s="32" t="s">
        <v>27</v>
      </c>
      <c r="C44" s="28">
        <v>0</v>
      </c>
      <c r="D44" s="28">
        <v>0</v>
      </c>
      <c r="E44" s="42">
        <f t="shared" si="6"/>
        <v>0</v>
      </c>
      <c r="F44" s="27">
        <v>0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</row>
    <row r="45" spans="1:44" s="14" customFormat="1" ht="19.5" customHeight="1" x14ac:dyDescent="0.2">
      <c r="A45" s="21" t="s">
        <v>5</v>
      </c>
      <c r="B45" s="32" t="s">
        <v>25</v>
      </c>
      <c r="C45" s="28">
        <v>69410.399999999994</v>
      </c>
      <c r="D45" s="28">
        <v>14505.7</v>
      </c>
      <c r="E45" s="42">
        <f t="shared" si="6"/>
        <v>54904.7</v>
      </c>
      <c r="F45" s="27">
        <f t="shared" si="9"/>
        <v>20.89845325772507</v>
      </c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</row>
    <row r="46" spans="1:44" s="11" customFormat="1" ht="48.75" customHeight="1" x14ac:dyDescent="0.2">
      <c r="A46" s="54" t="s">
        <v>39</v>
      </c>
      <c r="B46" s="55" t="s">
        <v>68</v>
      </c>
      <c r="C46" s="48">
        <v>150</v>
      </c>
      <c r="D46" s="48">
        <v>6.2</v>
      </c>
      <c r="E46" s="49">
        <f t="shared" si="6"/>
        <v>143.80000000000001</v>
      </c>
      <c r="F46" s="36">
        <f t="shared" si="9"/>
        <v>4.1333333333333329</v>
      </c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</row>
    <row r="47" spans="1:44" s="11" customFormat="1" ht="38.25" customHeight="1" x14ac:dyDescent="0.2">
      <c r="A47" s="56" t="s">
        <v>40</v>
      </c>
      <c r="B47" s="75" t="s">
        <v>69</v>
      </c>
      <c r="C47" s="48">
        <v>138830</v>
      </c>
      <c r="D47" s="48">
        <v>15217.8</v>
      </c>
      <c r="E47" s="49">
        <f t="shared" si="6"/>
        <v>123612.2</v>
      </c>
      <c r="F47" s="36">
        <f t="shared" si="9"/>
        <v>10.961463660592091</v>
      </c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</row>
    <row r="48" spans="1:44" s="11" customFormat="1" ht="48" customHeight="1" x14ac:dyDescent="0.2">
      <c r="A48" s="54" t="s">
        <v>41</v>
      </c>
      <c r="B48" s="55" t="s">
        <v>71</v>
      </c>
      <c r="C48" s="48">
        <f>C49+C50+C51</f>
        <v>476975.8</v>
      </c>
      <c r="D48" s="48">
        <f>D49+D50+D51</f>
        <v>27772.3</v>
      </c>
      <c r="E48" s="47">
        <f t="shared" si="6"/>
        <v>449203.5</v>
      </c>
      <c r="F48" s="31">
        <f t="shared" si="9"/>
        <v>5.8225805166635292</v>
      </c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</row>
    <row r="49" spans="1:44" s="11" customFormat="1" ht="18.75" customHeight="1" x14ac:dyDescent="0.2">
      <c r="A49" s="21" t="s">
        <v>3</v>
      </c>
      <c r="B49" s="32" t="s">
        <v>8</v>
      </c>
      <c r="C49" s="50">
        <v>81910.3</v>
      </c>
      <c r="D49" s="50">
        <v>23581.3</v>
      </c>
      <c r="E49" s="42">
        <f t="shared" ref="E49:E51" si="12">C49-D49</f>
        <v>58329</v>
      </c>
      <c r="F49" s="27">
        <f t="shared" si="9"/>
        <v>28.78917547610007</v>
      </c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</row>
    <row r="50" spans="1:44" s="11" customFormat="1" ht="19.5" customHeight="1" x14ac:dyDescent="0.2">
      <c r="A50" s="21" t="s">
        <v>4</v>
      </c>
      <c r="B50" s="32" t="s">
        <v>19</v>
      </c>
      <c r="C50" s="50">
        <v>631.4</v>
      </c>
      <c r="D50" s="50">
        <v>101</v>
      </c>
      <c r="E50" s="42">
        <f t="shared" si="12"/>
        <v>530.4</v>
      </c>
      <c r="F50" s="27">
        <f t="shared" si="9"/>
        <v>15.996198923028192</v>
      </c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</row>
    <row r="51" spans="1:44" s="11" customFormat="1" ht="31.5" customHeight="1" x14ac:dyDescent="0.2">
      <c r="A51" s="21" t="s">
        <v>5</v>
      </c>
      <c r="B51" s="32" t="s">
        <v>52</v>
      </c>
      <c r="C51" s="50">
        <v>394434.1</v>
      </c>
      <c r="D51" s="50">
        <v>4090</v>
      </c>
      <c r="E51" s="42">
        <f t="shared" si="12"/>
        <v>390344.1</v>
      </c>
      <c r="F51" s="27">
        <f t="shared" si="9"/>
        <v>1.0369286022684145</v>
      </c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</row>
    <row r="52" spans="1:44" ht="23.25" customHeight="1" x14ac:dyDescent="0.25">
      <c r="A52" s="22"/>
      <c r="B52" s="26" t="s">
        <v>10</v>
      </c>
      <c r="C52" s="51">
        <f>C5+C12+C15+C19+C24+C28+C35+C39+C41+C42+C46+C47+C48+C40</f>
        <v>4459422.5999999996</v>
      </c>
      <c r="D52" s="51">
        <f>D5+D12+D15+D19+D24+D28+D35+D39+D41+D42+D46+D47+D48+D40</f>
        <v>632535.4</v>
      </c>
      <c r="E52" s="52">
        <f t="shared" ref="E52" si="13">C52-D52</f>
        <v>3826887.1999999997</v>
      </c>
      <c r="F52" s="37">
        <f t="shared" si="9"/>
        <v>14.184244390742426</v>
      </c>
    </row>
    <row r="53" spans="1:44" ht="17.25" customHeight="1" x14ac:dyDescent="0.25">
      <c r="A53" s="20"/>
      <c r="B53" s="69"/>
      <c r="C53" s="39"/>
      <c r="D53" s="39"/>
    </row>
    <row r="55" spans="1:44" s="2" customFormat="1" x14ac:dyDescent="0.25">
      <c r="A55" s="20"/>
      <c r="B55" s="29"/>
      <c r="C55" s="40"/>
      <c r="D55" s="40"/>
    </row>
    <row r="56" spans="1:44" s="2" customFormat="1" x14ac:dyDescent="0.25">
      <c r="A56" s="20"/>
      <c r="B56" s="70"/>
      <c r="C56" s="68"/>
      <c r="D56" s="68"/>
    </row>
    <row r="57" spans="1:44" s="2" customFormat="1" x14ac:dyDescent="0.25">
      <c r="A57" s="20"/>
      <c r="B57" s="29"/>
      <c r="C57" s="39"/>
      <c r="D57" s="39"/>
      <c r="E57" s="53"/>
      <c r="F57" s="53"/>
    </row>
    <row r="58" spans="1:44" s="2" customFormat="1" x14ac:dyDescent="0.25">
      <c r="A58" s="66"/>
      <c r="B58" s="66"/>
      <c r="C58" s="66"/>
      <c r="D58" s="66"/>
      <c r="E58" s="66"/>
      <c r="F58" s="66"/>
    </row>
    <row r="59" spans="1:44" s="2" customFormat="1" x14ac:dyDescent="0.25">
      <c r="A59" s="15"/>
      <c r="B59" s="16"/>
      <c r="C59" s="39"/>
      <c r="D59" s="39"/>
      <c r="E59" s="63"/>
    </row>
    <row r="60" spans="1:44" s="2" customFormat="1" x14ac:dyDescent="0.25">
      <c r="A60" s="15"/>
      <c r="B60" s="16"/>
    </row>
    <row r="61" spans="1:44" s="2" customFormat="1" x14ac:dyDescent="0.25">
      <c r="A61" s="15"/>
      <c r="B61" s="16"/>
    </row>
    <row r="62" spans="1:44" s="2" customFormat="1" x14ac:dyDescent="0.25">
      <c r="A62" s="15"/>
      <c r="B62" s="16"/>
    </row>
    <row r="63" spans="1:44" s="2" customFormat="1" x14ac:dyDescent="0.25">
      <c r="A63" s="15"/>
      <c r="B63" s="16"/>
    </row>
    <row r="64" spans="1:44" s="2" customFormat="1" x14ac:dyDescent="0.25">
      <c r="A64" s="15"/>
      <c r="B64" s="16"/>
    </row>
    <row r="65" spans="1:2" s="2" customFormat="1" x14ac:dyDescent="0.25">
      <c r="A65" s="15"/>
      <c r="B65" s="16"/>
    </row>
    <row r="66" spans="1:2" s="2" customFormat="1" x14ac:dyDescent="0.25">
      <c r="A66" s="15"/>
      <c r="B66" s="16"/>
    </row>
    <row r="67" spans="1:2" s="2" customFormat="1" x14ac:dyDescent="0.25">
      <c r="A67" s="15"/>
      <c r="B67" s="16"/>
    </row>
    <row r="68" spans="1:2" s="2" customFormat="1" x14ac:dyDescent="0.25">
      <c r="A68" s="15"/>
      <c r="B68" s="16"/>
    </row>
    <row r="69" spans="1:2" s="2" customFormat="1" x14ac:dyDescent="0.25">
      <c r="A69" s="15"/>
      <c r="B69" s="17"/>
    </row>
    <row r="70" spans="1:2" s="2" customFormat="1" x14ac:dyDescent="0.25">
      <c r="A70" s="15"/>
      <c r="B70" s="17"/>
    </row>
    <row r="71" spans="1:2" s="2" customFormat="1" x14ac:dyDescent="0.25">
      <c r="A71" s="15"/>
      <c r="B71" s="17"/>
    </row>
    <row r="72" spans="1:2" s="2" customFormat="1" x14ac:dyDescent="0.25">
      <c r="A72" s="15"/>
      <c r="B72" s="17"/>
    </row>
    <row r="73" spans="1:2" s="2" customFormat="1" x14ac:dyDescent="0.25">
      <c r="A73" s="1"/>
      <c r="B73" s="17"/>
    </row>
    <row r="74" spans="1:2" s="2" customFormat="1" x14ac:dyDescent="0.25">
      <c r="A74" s="1"/>
      <c r="B74" s="17"/>
    </row>
    <row r="75" spans="1:2" s="2" customFormat="1" x14ac:dyDescent="0.25">
      <c r="A75" s="1"/>
      <c r="B75" s="17"/>
    </row>
    <row r="76" spans="1:2" s="2" customFormat="1" x14ac:dyDescent="0.25">
      <c r="A76" s="1"/>
      <c r="B76" s="17"/>
    </row>
    <row r="77" spans="1:2" s="2" customFormat="1" x14ac:dyDescent="0.25">
      <c r="A77" s="1"/>
      <c r="B77" s="17"/>
    </row>
    <row r="78" spans="1:2" s="2" customFormat="1" x14ac:dyDescent="0.25">
      <c r="A78" s="1"/>
      <c r="B78" s="17"/>
    </row>
    <row r="79" spans="1:2" s="2" customFormat="1" x14ac:dyDescent="0.25">
      <c r="A79" s="1"/>
      <c r="B79" s="17"/>
    </row>
    <row r="80" spans="1:2" s="2" customFormat="1" x14ac:dyDescent="0.25">
      <c r="A80" s="1"/>
      <c r="B80" s="17"/>
    </row>
    <row r="81" spans="1:2" s="2" customFormat="1" x14ac:dyDescent="0.25">
      <c r="A81" s="1"/>
      <c r="B81" s="17"/>
    </row>
  </sheetData>
  <mergeCells count="2">
    <mergeCell ref="A1:F1"/>
    <mergeCell ref="A2:F2"/>
  </mergeCells>
  <pageMargins left="0.98425196850393704" right="0.19685039370078741" top="0.39370078740157483" bottom="0.39370078740157483" header="0.51181102362204722" footer="0.51181102362204722"/>
  <pageSetup paperSize="9" scale="73" fitToHeight="0" orientation="portrait" r:id="rId1"/>
  <headerFooter differentFirst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квартал 2025 года</vt:lpstr>
      <vt:lpstr>'1 квартал 2025 года'!Заголовки_для_печати</vt:lpstr>
      <vt:lpstr>'1 квартал 2025 года'!Область_печати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Медведева Татьяна Алексеевна</dc:creator>
  <cp:lastModifiedBy>Ковалева Ольга Владимировна</cp:lastModifiedBy>
  <cp:lastPrinted>2023-04-11T09:13:54Z</cp:lastPrinted>
  <dcterms:created xsi:type="dcterms:W3CDTF">2015-01-26T09:14:22Z</dcterms:created>
  <dcterms:modified xsi:type="dcterms:W3CDTF">2025-04-16T09:09:47Z</dcterms:modified>
</cp:coreProperties>
</file>