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9" sheetId="2" r:id="rId1"/>
    <sheet name="Лист1" sheetId="3" r:id="rId2"/>
  </sheets>
  <definedNames>
    <definedName name="_xlnm.Print_Area" localSheetId="0">'Таблица 9'!$A$1:$J$138</definedName>
  </definedNames>
  <calcPr calcId="162913" refMode="R1C1"/>
</workbook>
</file>

<file path=xl/calcChain.xml><?xml version="1.0" encoding="utf-8"?>
<calcChain xmlns="http://schemas.openxmlformats.org/spreadsheetml/2006/main">
  <c r="F68" i="2" l="1"/>
  <c r="F67" i="2"/>
  <c r="F66" i="2"/>
  <c r="H68" i="2"/>
  <c r="G68" i="2"/>
  <c r="H67" i="2"/>
  <c r="G67" i="2"/>
  <c r="H66" i="2"/>
  <c r="G66" i="2"/>
  <c r="H65" i="2"/>
  <c r="G65" i="2"/>
  <c r="F65" i="2"/>
  <c r="F15" i="2" l="1"/>
  <c r="G15" i="2"/>
  <c r="F16" i="2"/>
  <c r="F17" i="2"/>
  <c r="G17" i="2"/>
  <c r="F18" i="2"/>
  <c r="G18" i="2"/>
  <c r="H18" i="2"/>
  <c r="F76" i="2"/>
  <c r="G76" i="2"/>
  <c r="F77" i="2"/>
  <c r="G77" i="2"/>
  <c r="F78" i="2"/>
  <c r="G78" i="2"/>
  <c r="H76" i="2"/>
  <c r="H77" i="2"/>
  <c r="H78" i="2"/>
  <c r="H15" i="2"/>
  <c r="H17" i="2"/>
  <c r="H64" i="2" l="1"/>
  <c r="G64" i="2"/>
  <c r="F64" i="2"/>
  <c r="E78" i="2"/>
  <c r="F10" i="2"/>
  <c r="G10" i="2"/>
  <c r="H10" i="2"/>
  <c r="F12" i="2"/>
  <c r="G12" i="2"/>
  <c r="F11" i="2"/>
  <c r="H12" i="2"/>
  <c r="F13" i="2"/>
  <c r="G13" i="2"/>
  <c r="H13" i="2"/>
  <c r="E13" i="2" l="1"/>
  <c r="E10" i="2"/>
  <c r="F9" i="2"/>
  <c r="E12" i="2"/>
  <c r="F50" i="2"/>
  <c r="G50" i="2"/>
  <c r="H50" i="2"/>
  <c r="F51" i="2"/>
  <c r="G51" i="2"/>
  <c r="H51" i="2"/>
  <c r="F52" i="2"/>
  <c r="G52" i="2"/>
  <c r="H52" i="2"/>
  <c r="F53" i="2"/>
  <c r="G53" i="2"/>
  <c r="H53" i="2"/>
  <c r="E50" i="2" l="1"/>
  <c r="G85" i="2" l="1"/>
  <c r="G75" i="2" s="1"/>
  <c r="G74" i="2" s="1"/>
  <c r="H85" i="2"/>
  <c r="H75" i="2" s="1"/>
  <c r="H74" i="2" s="1"/>
  <c r="F85" i="2"/>
  <c r="F75" i="2" s="1"/>
  <c r="F74" i="2" s="1"/>
  <c r="G105" i="2"/>
  <c r="H105" i="2"/>
  <c r="G106" i="2"/>
  <c r="H106" i="2"/>
  <c r="G107" i="2"/>
  <c r="H107" i="2"/>
  <c r="G108" i="2"/>
  <c r="H108" i="2"/>
  <c r="F106" i="2"/>
  <c r="F107" i="2"/>
  <c r="F108" i="2"/>
  <c r="F105" i="2"/>
  <c r="E15" i="2"/>
  <c r="G130" i="2"/>
  <c r="H130" i="2"/>
  <c r="F130" i="2"/>
  <c r="G125" i="2" l="1"/>
  <c r="G120" i="2" s="1"/>
  <c r="H125" i="2"/>
  <c r="H120" i="2" s="1"/>
  <c r="G126" i="2"/>
  <c r="G121" i="2" s="1"/>
  <c r="H126" i="2"/>
  <c r="H121" i="2" s="1"/>
  <c r="G127" i="2"/>
  <c r="G122" i="2" s="1"/>
  <c r="H127" i="2"/>
  <c r="H122" i="2" s="1"/>
  <c r="G128" i="2"/>
  <c r="G123" i="2" s="1"/>
  <c r="H128" i="2"/>
  <c r="H123" i="2" s="1"/>
  <c r="F126" i="2"/>
  <c r="F121" i="2" s="1"/>
  <c r="F127" i="2"/>
  <c r="F122" i="2" s="1"/>
  <c r="F128" i="2"/>
  <c r="F123" i="2" s="1"/>
  <c r="F125" i="2"/>
  <c r="F120" i="2" s="1"/>
  <c r="G95" i="2"/>
  <c r="G45" i="2" s="1"/>
  <c r="H95" i="2"/>
  <c r="H45" i="2" s="1"/>
  <c r="G96" i="2"/>
  <c r="H96" i="2"/>
  <c r="G97" i="2"/>
  <c r="H97" i="2"/>
  <c r="G98" i="2"/>
  <c r="H98" i="2"/>
  <c r="H48" i="2" s="1"/>
  <c r="H8" i="2" s="1"/>
  <c r="F96" i="2"/>
  <c r="F97" i="2"/>
  <c r="F98" i="2"/>
  <c r="F95" i="2"/>
  <c r="F45" i="2" s="1"/>
  <c r="G41" i="2"/>
  <c r="G16" i="2" s="1"/>
  <c r="G11" i="2" s="1"/>
  <c r="G9" i="2" s="1"/>
  <c r="F39" i="2"/>
  <c r="E40" i="2"/>
  <c r="E42" i="2"/>
  <c r="E43" i="2"/>
  <c r="E73" i="2"/>
  <c r="G69" i="2"/>
  <c r="H69" i="2"/>
  <c r="F69" i="2"/>
  <c r="G89" i="2"/>
  <c r="H89" i="2"/>
  <c r="F89" i="2"/>
  <c r="G84" i="2"/>
  <c r="H84" i="2"/>
  <c r="F84" i="2"/>
  <c r="E85" i="2"/>
  <c r="E86" i="2"/>
  <c r="E87" i="2"/>
  <c r="E88" i="2"/>
  <c r="E90" i="2"/>
  <c r="E91" i="2"/>
  <c r="E92" i="2"/>
  <c r="E93" i="2"/>
  <c r="E70" i="2"/>
  <c r="E71" i="2"/>
  <c r="E72" i="2"/>
  <c r="E31" i="2"/>
  <c r="E32" i="2"/>
  <c r="E33" i="2"/>
  <c r="E30" i="2"/>
  <c r="G39" i="2" l="1"/>
  <c r="G46" i="2"/>
  <c r="G6" i="2" s="1"/>
  <c r="F48" i="2"/>
  <c r="F8" i="2" s="1"/>
  <c r="G48" i="2"/>
  <c r="G8" i="2" s="1"/>
  <c r="F47" i="2"/>
  <c r="F7" i="2" s="1"/>
  <c r="H47" i="2"/>
  <c r="H7" i="2" s="1"/>
  <c r="F46" i="2"/>
  <c r="F6" i="2" s="1"/>
  <c r="G47" i="2"/>
  <c r="G7" i="2" s="1"/>
  <c r="H5" i="2"/>
  <c r="G5" i="2"/>
  <c r="E45" i="2"/>
  <c r="F5" i="2"/>
  <c r="H41" i="2"/>
  <c r="H16" i="2" s="1"/>
  <c r="H11" i="2" s="1"/>
  <c r="E69" i="2"/>
  <c r="E89" i="2"/>
  <c r="E84" i="2"/>
  <c r="E11" i="2" l="1"/>
  <c r="H9" i="2"/>
  <c r="E9" i="2" s="1"/>
  <c r="F44" i="2"/>
  <c r="E47" i="2"/>
  <c r="E48" i="2"/>
  <c r="G44" i="2"/>
  <c r="E41" i="2"/>
  <c r="H46" i="2"/>
  <c r="H39" i="2"/>
  <c r="F59" i="2"/>
  <c r="G59" i="2"/>
  <c r="H59" i="2"/>
  <c r="E60" i="2"/>
  <c r="E61" i="2"/>
  <c r="E62" i="2"/>
  <c r="E63" i="2"/>
  <c r="E53" i="2"/>
  <c r="E52" i="2"/>
  <c r="E51" i="2"/>
  <c r="H49" i="2"/>
  <c r="G49" i="2"/>
  <c r="F49" i="2"/>
  <c r="H29" i="2"/>
  <c r="G29" i="2"/>
  <c r="F29" i="2"/>
  <c r="E58" i="2"/>
  <c r="E57" i="2"/>
  <c r="E56" i="2"/>
  <c r="E55" i="2"/>
  <c r="H54" i="2"/>
  <c r="G54" i="2"/>
  <c r="F54" i="2"/>
  <c r="E39" i="2" l="1"/>
  <c r="H6" i="2"/>
  <c r="H44" i="2"/>
  <c r="E46" i="2"/>
  <c r="E59" i="2"/>
  <c r="E54" i="2"/>
  <c r="E49" i="2"/>
  <c r="E29" i="2"/>
  <c r="E44" i="2" l="1"/>
  <c r="E138" i="2"/>
  <c r="E137" i="2"/>
  <c r="E136" i="2"/>
  <c r="E135" i="2"/>
  <c r="H134" i="2"/>
  <c r="G134" i="2"/>
  <c r="F134" i="2"/>
  <c r="E133" i="2"/>
  <c r="E132" i="2"/>
  <c r="E131" i="2"/>
  <c r="E130" i="2"/>
  <c r="H129" i="2"/>
  <c r="G129" i="2"/>
  <c r="F129" i="2"/>
  <c r="E134" i="2" l="1"/>
  <c r="E126" i="2"/>
  <c r="E129" i="2"/>
  <c r="F124" i="2"/>
  <c r="E127" i="2"/>
  <c r="E125" i="2"/>
  <c r="E123" i="2"/>
  <c r="E128" i="2"/>
  <c r="H124" i="2"/>
  <c r="G124" i="2"/>
  <c r="E118" i="2"/>
  <c r="E117" i="2"/>
  <c r="E116" i="2"/>
  <c r="E115" i="2"/>
  <c r="H114" i="2"/>
  <c r="G114" i="2"/>
  <c r="F114" i="2"/>
  <c r="E113" i="2"/>
  <c r="E112" i="2"/>
  <c r="E111" i="2"/>
  <c r="E110" i="2"/>
  <c r="H109" i="2"/>
  <c r="G109" i="2"/>
  <c r="F109" i="2"/>
  <c r="E103" i="2"/>
  <c r="E102" i="2"/>
  <c r="E101" i="2"/>
  <c r="E100" i="2"/>
  <c r="H99" i="2"/>
  <c r="G99" i="2"/>
  <c r="F99" i="2"/>
  <c r="E38" i="2"/>
  <c r="E37" i="2"/>
  <c r="E36" i="2"/>
  <c r="E35" i="2"/>
  <c r="H34" i="2"/>
  <c r="G34" i="2"/>
  <c r="F34" i="2"/>
  <c r="E77" i="2"/>
  <c r="F119" i="2" l="1"/>
  <c r="G119" i="2"/>
  <c r="E122" i="2"/>
  <c r="E97" i="2"/>
  <c r="E121" i="2"/>
  <c r="E120" i="2"/>
  <c r="E107" i="2"/>
  <c r="E99" i="2"/>
  <c r="H119" i="2"/>
  <c r="H4" i="2" s="1"/>
  <c r="E124" i="2"/>
  <c r="E114" i="2"/>
  <c r="E109" i="2"/>
  <c r="E105" i="2"/>
  <c r="E95" i="2"/>
  <c r="E76" i="2"/>
  <c r="E96" i="2"/>
  <c r="F94" i="2"/>
  <c r="H94" i="2"/>
  <c r="E98" i="2"/>
  <c r="G94" i="2"/>
  <c r="E106" i="2"/>
  <c r="F104" i="2"/>
  <c r="H104" i="2"/>
  <c r="E108" i="2"/>
  <c r="G104" i="2"/>
  <c r="E34" i="2"/>
  <c r="E75" i="2"/>
  <c r="E28" i="2"/>
  <c r="E27" i="2"/>
  <c r="E26" i="2"/>
  <c r="E25" i="2"/>
  <c r="H24" i="2"/>
  <c r="G24" i="2"/>
  <c r="F24" i="2"/>
  <c r="E23" i="2"/>
  <c r="E22" i="2"/>
  <c r="E21" i="2"/>
  <c r="E20" i="2"/>
  <c r="H19" i="2"/>
  <c r="G19" i="2"/>
  <c r="F19" i="2"/>
  <c r="E119" i="2" l="1"/>
  <c r="E94" i="2"/>
  <c r="E104" i="2"/>
  <c r="E24" i="2"/>
  <c r="E19" i="2"/>
  <c r="E83" i="2" l="1"/>
  <c r="E82" i="2"/>
  <c r="E81" i="2"/>
  <c r="E80" i="2"/>
  <c r="H79" i="2"/>
  <c r="G79" i="2"/>
  <c r="F79" i="2"/>
  <c r="E74" i="2" s="1"/>
  <c r="E68" i="2"/>
  <c r="E67" i="2"/>
  <c r="E66" i="2"/>
  <c r="E65" i="2"/>
  <c r="E18" i="2"/>
  <c r="E17" i="2"/>
  <c r="E16" i="2"/>
  <c r="H14" i="2"/>
  <c r="G14" i="2"/>
  <c r="F14" i="2"/>
  <c r="G4" i="2"/>
  <c r="F4" i="2"/>
  <c r="E64" i="2" l="1"/>
  <c r="E14" i="2"/>
  <c r="E79" i="2"/>
  <c r="E4" i="2"/>
  <c r="E7" i="2" l="1"/>
  <c r="E6" i="2"/>
  <c r="E5" i="2"/>
</calcChain>
</file>

<file path=xl/sharedStrings.xml><?xml version="1.0" encoding="utf-8"?>
<sst xmlns="http://schemas.openxmlformats.org/spreadsheetml/2006/main" count="272" uniqueCount="102">
  <si>
    <t>№ п/п</t>
  </si>
  <si>
    <t>ФБ</t>
  </si>
  <si>
    <t>ОБ</t>
  </si>
  <si>
    <t>МБ</t>
  </si>
  <si>
    <t>ВБС</t>
  </si>
  <si>
    <t>2026-2028</t>
  </si>
  <si>
    <t>1.1.</t>
  </si>
  <si>
    <t>Всего:</t>
  </si>
  <si>
    <t>ВСЕГО</t>
  </si>
  <si>
    <t>По годам</t>
  </si>
  <si>
    <t>1.1.1.</t>
  </si>
  <si>
    <t>1.1.2.</t>
  </si>
  <si>
    <t>Объемы и источники финансирования (рублей)</t>
  </si>
  <si>
    <t>Муниципальная программа "Комфортная среда проживания"</t>
  </si>
  <si>
    <t>ОРН</t>
  </si>
  <si>
    <t>МБУ "РЭС"</t>
  </si>
  <si>
    <t>МКУ "УБиР"</t>
  </si>
  <si>
    <t xml:space="preserve">Муниципальная программа, ГРБС, направления (подпрограммы) </t>
  </si>
  <si>
    <t>Период реализации</t>
  </si>
  <si>
    <t>1.1.3.</t>
  </si>
  <si>
    <t>КУИ</t>
  </si>
  <si>
    <t>МБУ "НДС"</t>
  </si>
  <si>
    <t>ОС и ЖКХ</t>
  </si>
  <si>
    <t>Соисполнители, участники</t>
  </si>
  <si>
    <t>Проект Плана реализации муниципальной программы "Комфортная среда проживания" на 2026-2028 годы</t>
  </si>
  <si>
    <t>Мероприятие "Актуализация схемы теплоснабжения Печенгского муниципального округа"</t>
  </si>
  <si>
    <t>Мероприятие "Создание и обслуживание инфраструктуры для комфортного развития детей, молодежи"</t>
  </si>
  <si>
    <t>Мероприятие "Техническое обслуживание наружного освещения, оплата электроэнергии наружного освещения"</t>
  </si>
  <si>
    <t>Мероприятие "Благоустройство дворовых территорий в рамках реализации мероприятий планов социального развития экономического роста субъектов РФ Арктической зоны РФ"</t>
  </si>
  <si>
    <t>Мероприятие "Эвакуация с дворовых территорий бесхозяйного брошенного транспорта"</t>
  </si>
  <si>
    <t>Мероприятие "Организация мероприятий при осуществлении деятельности по обращению животных без владельцев"</t>
  </si>
  <si>
    <t>Мероприятие "Организация трудовых бригад на территории Печенгского муниципального округа"</t>
  </si>
  <si>
    <t>Мероприятие "Предоставление муниципальных услуг (работ) в сфере благоустройства"</t>
  </si>
  <si>
    <t>Мероприятие "Содержание мест захоронения (кладбищ), ритуальные услуги"</t>
  </si>
  <si>
    <t>Мероприятие "Возмещение расходов по гарантированному перечню услуг по погребению"</t>
  </si>
  <si>
    <t>-</t>
  </si>
  <si>
    <t>МБУ "РЭС",                                                 МБУ "НДС",                                    ОРН</t>
  </si>
  <si>
    <t>Обустройство контейнерных площадок в соответсвии с требованиями санитарных норм и правил</t>
  </si>
  <si>
    <t>Ликвидация санкционированной свалки в пгт. Никель в целях улучшения экологической обстановки на территории Печенгского округа</t>
  </si>
  <si>
    <t>Вывоз мусора с мест массового отдыха граждан ("Первый мост" пгт. Никель)</t>
  </si>
  <si>
    <t>Мероприятие "Повышение привлекательности объектов благоустройства"</t>
  </si>
  <si>
    <t>Исполнение требований российского законодательства в сфере теплоснабжения в части ежегодной актуализации схемы теплоснабжения Печенгского муниципального округа</t>
  </si>
  <si>
    <t>Мероприятие "Капитальный ремонт магистральных и внутриквартальных сетей теплоснабжения, водоснабжения и водоотведения"</t>
  </si>
  <si>
    <t>Мероприятие "Обеспечение функционирования МКУ "УБиР"</t>
  </si>
  <si>
    <t>Повышение уровня комфортности проживая в многоквартирных домах путем благоустройства придомовых территорий (ремонт асфальто-бетонного покрытия во дворах, освещения территории двора, размещения малых архитектурных форм)</t>
  </si>
  <si>
    <t>Создание условий для организации активного отдыха и укрепления физического здоровья детей и молодежи</t>
  </si>
  <si>
    <t xml:space="preserve">Устранение помех движению транспорта и пешеходов, стабилизация экологической ситуации на территории округа </t>
  </si>
  <si>
    <t>Текущее содержание мест захоронения на территории муниципального округа, организация доставки тел в морг и захоронение трупов, невостребованных родственниками.</t>
  </si>
  <si>
    <t>Обеспечение выплат по гарантированному перечню услуг по погребению.</t>
  </si>
  <si>
    <t>Мероприятие "Ликвидации объекта накопленного вреда окружающей среде "Санкционированная свалка на территории пгт. Никель Мурманской области"</t>
  </si>
  <si>
    <t xml:space="preserve">ОС и ЖКХ,
КУИ,
ОРН,
МБУ "РЭС",
МБУ "НДС",
МКУ "УБиР"
</t>
  </si>
  <si>
    <t xml:space="preserve">МБУ "РЭС", 
МБУ "НДС"
</t>
  </si>
  <si>
    <t>Мероприятие "Создание и ремонт контейнерных площадок для накопления твердых коммунальных отходов"</t>
  </si>
  <si>
    <t>Капитальный ремонт сети теплоснабжения в целях обеспечения бесперебойного функционирования объектов жилищно-коммунального хозяйства, в том числе разработка сметной документации, проведение экспертизы сметных расчетов стоимости ремонтных работ</t>
  </si>
  <si>
    <t xml:space="preserve">Организация освещения улиц, обслуживание и улучшение технического состояния электрических сетей уличного освещения; модернизация и замена устаревшего оборудования сетей уличного оборудования </t>
  </si>
  <si>
    <t>Озеленение общественных территорий</t>
  </si>
  <si>
    <t xml:space="preserve">ОС и ЖКХ,
КУИ,
МБУ "РЭС",
МБУ "НДС",
МКУ "УБиР"
</t>
  </si>
  <si>
    <t xml:space="preserve">МБУ "РЭС",
МБУ "НДС",
МКУ "УБиР"
</t>
  </si>
  <si>
    <r>
      <rPr>
        <b/>
        <u/>
        <sz val="10"/>
        <rFont val="Times New Roman"/>
        <family val="1"/>
        <charset val="204"/>
      </rPr>
      <t>Комплекс процессных мероприятий 7.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"Организация ритуальных услуг и содержание мест захоронения"</t>
    </r>
  </si>
  <si>
    <r>
      <rPr>
        <b/>
        <u/>
        <sz val="10"/>
        <rFont val="Times New Roman"/>
        <family val="1"/>
        <charset val="204"/>
      </rPr>
      <t>Комплекс процессных мероприятий 2.</t>
    </r>
    <r>
      <rPr>
        <b/>
        <sz val="10"/>
        <rFont val="Times New Roman"/>
        <family val="1"/>
        <charset val="204"/>
      </rPr>
      <t xml:space="preserve"> "</t>
    </r>
    <r>
      <rPr>
        <sz val="10"/>
        <rFont val="Times New Roman"/>
        <family val="1"/>
        <charset val="204"/>
      </rPr>
      <t>Устойчивое и надежное функционирование систем коммунальной инфраструктуры"</t>
    </r>
  </si>
  <si>
    <r>
      <rPr>
        <b/>
        <u/>
        <sz val="10"/>
        <color theme="1"/>
        <rFont val="Times New Roman"/>
        <family val="1"/>
        <charset val="204"/>
      </rPr>
      <t>Комплекс процессных мероприятий 3.</t>
    </r>
    <r>
      <rPr>
        <sz val="10"/>
        <color theme="1"/>
        <rFont val="Times New Roman"/>
        <family val="1"/>
        <charset val="204"/>
      </rPr>
      <t xml:space="preserve"> «Формирование современной городской среды»
</t>
    </r>
  </si>
  <si>
    <r>
      <rPr>
        <b/>
        <u/>
        <sz val="10"/>
        <color theme="1"/>
        <rFont val="Times New Roman"/>
        <family val="1"/>
        <charset val="204"/>
      </rPr>
      <t xml:space="preserve">Комплекс процессных мероприятий 5. </t>
    </r>
    <r>
      <rPr>
        <sz val="10"/>
        <color theme="1"/>
        <rFont val="Times New Roman"/>
        <family val="1"/>
        <charset val="204"/>
      </rPr>
      <t>«Реализация проекта «Работа рядом!»</t>
    </r>
  </si>
  <si>
    <t>Создание благоприятных, комфортных и безопасных условий для жизни и здоровья населения за счет сокращения численности животных без владельцев</t>
  </si>
  <si>
    <t>Реализация мероприятий направленно на снижение напряженности на рынке труда</t>
  </si>
  <si>
    <r>
      <rPr>
        <b/>
        <u/>
        <sz val="11"/>
        <color theme="1"/>
        <rFont val="Times New Roman"/>
        <family val="1"/>
        <charset val="204"/>
      </rPr>
      <t>Направление (подпрограмма) 2.</t>
    </r>
    <r>
      <rPr>
        <b/>
        <sz val="11"/>
        <color theme="1"/>
        <rFont val="Times New Roman"/>
        <family val="1"/>
        <charset val="204"/>
      </rPr>
      <t xml:space="preserve">  «Комфортное жилье и городская среда»</t>
    </r>
  </si>
  <si>
    <t>2.2.</t>
  </si>
  <si>
    <t>2.2.1.</t>
  </si>
  <si>
    <t>2.2.2.</t>
  </si>
  <si>
    <t>2.3.</t>
  </si>
  <si>
    <t>2.3.1.</t>
  </si>
  <si>
    <t>2.4.</t>
  </si>
  <si>
    <t>2.4.1.</t>
  </si>
  <si>
    <t>2.5.</t>
  </si>
  <si>
    <t>2.5.1.</t>
  </si>
  <si>
    <t xml:space="preserve">ОС и ЖКХ,
КУИ,
МБУ "НДС"
</t>
  </si>
  <si>
    <t>Обеспечение деятельности муниципальных учреждений по осуществлению содержания объектов благоустройства</t>
  </si>
  <si>
    <r>
      <rPr>
        <b/>
        <u/>
        <sz val="10"/>
        <rFont val="Times New Roman"/>
        <family val="1"/>
        <charset val="204"/>
      </rPr>
      <t xml:space="preserve">Комплекс процессных мероприятий 4. </t>
    </r>
    <r>
      <rPr>
        <sz val="10"/>
        <rFont val="Times New Roman"/>
        <family val="1"/>
        <charset val="204"/>
      </rPr>
      <t>«Комплексное благоустройство и содержание городской среды»</t>
    </r>
  </si>
  <si>
    <t>2.4.2.</t>
  </si>
  <si>
    <t>2.4.3.</t>
  </si>
  <si>
    <t>2.6.</t>
  </si>
  <si>
    <t>2.6.1.</t>
  </si>
  <si>
    <t>2.6.2.</t>
  </si>
  <si>
    <t>3.7.</t>
  </si>
  <si>
    <t>3.7.1.</t>
  </si>
  <si>
    <t>3.7.2.</t>
  </si>
  <si>
    <r>
      <rPr>
        <b/>
        <u/>
        <sz val="10"/>
        <color theme="1"/>
        <rFont val="Times New Roman"/>
        <family val="1"/>
        <charset val="204"/>
      </rPr>
      <t xml:space="preserve">Комплекс процессных мероприятий 6. </t>
    </r>
    <r>
      <rPr>
        <sz val="10"/>
        <color theme="1"/>
        <rFont val="Times New Roman"/>
        <family val="1"/>
        <charset val="204"/>
      </rPr>
      <t>«Обеспечение деятельности и выполнение функций в сфере благоустройства  подведомственными учреждениями администрации Печенгского муниципального округа»</t>
    </r>
  </si>
  <si>
    <t xml:space="preserve">МБУ "РЭС", 
МБУ "НДС",                    МКУ "УБиР"
</t>
  </si>
  <si>
    <t>Мероприятие "Организация вывоза мусора с территорий общего пользования"</t>
  </si>
  <si>
    <t xml:space="preserve">Обеспечение функционирования муниципального казенного учреждения по осуществлению деятельности в сфере благоустройства </t>
  </si>
  <si>
    <t>1.1.4.</t>
  </si>
  <si>
    <t>1.1.5.</t>
  </si>
  <si>
    <t xml:space="preserve">0.1. Доля проведенных мероприятий по ликвидации объектов накопленного вреда окружающей среде от общего количества запланированных мероприятий
1.1. Количество вновь созданных и отремонтированных и контейнерных площадок
1.2. Количество договоров, заключенных с региональным оператором, по вывозу мусора с территорий общего пользования
1.3. Количество рекультивированных, ликвидированных несанкционированных (санкционированных) свалок, включая разработку ПСД
1.4. Количество эвакуированного бесхозяйного (брошенного) транспорта с дворовых территорий
1.5. Количество отловленных животных без владельцев с территорий Печенгского муниципального округа
</t>
  </si>
  <si>
    <t xml:space="preserve">0.2. Доля выполненных мероприятий по обеспечению бесперебойного функционирования и эффективного использования объектов жилищно-коммунального хозяйства и территорий Печенгского муниципального округа от общего количества запланированных мероприятий
0.3. Выполнение мероприятий по подготовке объектов жилищно-коммунального хозяйства, расположенных на территории Печенгского муниципального округа, к работе в отопительный период от общего количества запланированных мероприятий
2.1. Протяженность отремонтированных инженерных сетей
2.2. Наличие актуализированной схемы теплоснабжения Печенгского муниципального округа
</t>
  </si>
  <si>
    <t xml:space="preserve">0.6. Поддержание надлежащего состояния мест захоронения в соответствии с установленными нормами от общего числа мест захоронения
3.1. Количество кладбищ, содержание которых обеспечивается в надлежащем порядке в соответствии с санитарно-эпидемиологическими нормами
3.2. Выполнение мероприятий по организации захоронения трупов, невостребованных родственниками
</t>
  </si>
  <si>
    <r>
      <rPr>
        <b/>
        <u/>
        <sz val="11"/>
        <color theme="1"/>
        <rFont val="Times New Roman"/>
        <family val="1"/>
        <charset val="204"/>
      </rPr>
      <t>Направление (подпрограмма) 1.</t>
    </r>
    <r>
      <rPr>
        <b/>
        <sz val="11"/>
        <color theme="1"/>
        <rFont val="Times New Roman"/>
        <family val="1"/>
        <charset val="204"/>
      </rPr>
      <t xml:space="preserve">  «Экологическая безопасность и окружающая среда»</t>
    </r>
  </si>
  <si>
    <r>
      <rPr>
        <b/>
        <u/>
        <sz val="10"/>
        <color theme="1"/>
        <rFont val="Times New Roman"/>
        <family val="1"/>
        <charset val="204"/>
      </rPr>
      <t>Направление (подпрограмма) 3.</t>
    </r>
    <r>
      <rPr>
        <b/>
        <sz val="10"/>
        <color theme="1"/>
        <rFont val="Times New Roman"/>
        <family val="1"/>
        <charset val="204"/>
      </rPr>
      <t xml:space="preserve">  «Выполнение комплекса мер по сохранению, благоустройству и надлежащему содержанию мест захоронения» </t>
    </r>
  </si>
  <si>
    <r>
      <rPr>
        <b/>
        <u/>
        <sz val="10"/>
        <color theme="1"/>
        <rFont val="Times New Roman"/>
        <family val="1"/>
        <charset val="204"/>
      </rPr>
      <t>Комплекс процессных мероприятий 1.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«Мероприятия по обеспечению благоприятной окружающей среды и экологического благополучия» </t>
    </r>
  </si>
  <si>
    <t>Связь комплексов процессных и(или) проектных мероприятий с показателями направлений (подпрограмм), ожидаемые результаты реализации (краткая характеристика) мероприятий</t>
  </si>
  <si>
    <t xml:space="preserve">0.5. Благоустройство территорий Печенгского муниципального округа и обеспечение их содержания от общего количества запланированных
2.4. Надлежащее содержание территорий населенных пунктов и объектов озеленения, улучшение санитарного и эстетического состояния от общего количества территорий и объектов
2.5. Количество благоустроенных детских игровых и спортивных площадок
2.6. Выполнение мероприятий по организации уличного освещения
</t>
  </si>
  <si>
    <t xml:space="preserve">2.7. Численность граждан, привлеченных к временным общественно полезным работам </t>
  </si>
  <si>
    <t xml:space="preserve">0.5. Благоустройство территорий Печенгского муниципального округа и обеспечение их содержания от общего количества запланированных
2.8. Обеспечение деятельности муниципального казенного учреждения в сфере благоустройства
</t>
  </si>
  <si>
    <r>
      <t>0.4. Уровень качества городской среды</t>
    </r>
    <r>
      <rPr>
        <sz val="10"/>
        <color theme="1"/>
        <rFont val="Times New Roman"/>
        <family val="1"/>
        <charset val="204"/>
      </rPr>
      <t xml:space="preserve">
2.3. Количество благоустроенных дворовых территорий многоквартирных домов Печенгского муниципального округа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</si>
</sst>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\ _₽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43" fontId="7" fillId="0" borderId="1" xfId="1" applyNumberFormat="1" applyFont="1" applyFill="1" applyBorder="1" applyAlignment="1">
      <alignment horizontal="center" vertical="center" wrapText="1"/>
    </xf>
    <xf numFmtId="43" fontId="7" fillId="0" borderId="1" xfId="1" applyNumberFormat="1" applyFont="1" applyFill="1" applyBorder="1" applyAlignment="1">
      <alignment horizontal="center" vertical="top" wrapText="1"/>
    </xf>
    <xf numFmtId="43" fontId="1" fillId="0" borderId="0" xfId="1" applyNumberFormat="1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43" fontId="1" fillId="0" borderId="0" xfId="0" applyNumberFormat="1" applyFont="1" applyAlignment="1">
      <alignment vertical="top" wrapText="1"/>
    </xf>
    <xf numFmtId="0" fontId="7" fillId="2" borderId="1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horizontal="center" vertical="center" wrapText="1"/>
    </xf>
    <xf numFmtId="43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43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43" fontId="7" fillId="2" borderId="1" xfId="1" applyNumberFormat="1" applyFont="1" applyFill="1" applyBorder="1" applyAlignment="1">
      <alignment horizontal="center" vertical="top" wrapText="1"/>
    </xf>
    <xf numFmtId="43" fontId="8" fillId="2" borderId="1" xfId="1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43" fontId="7" fillId="2" borderId="5" xfId="1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Border="1"/>
    <xf numFmtId="4" fontId="16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wrapText="1"/>
    </xf>
    <xf numFmtId="43" fontId="8" fillId="2" borderId="5" xfId="1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" fontId="8" fillId="2" borderId="5" xfId="1" applyNumberFormat="1" applyFont="1" applyFill="1" applyBorder="1" applyAlignment="1">
      <alignment horizontal="left" vertical="top" wrapText="1"/>
    </xf>
    <xf numFmtId="4" fontId="7" fillId="2" borderId="3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left" vertical="top" wrapText="1"/>
    </xf>
    <xf numFmtId="4" fontId="8" fillId="2" borderId="3" xfId="1" applyNumberFormat="1" applyFont="1" applyFill="1" applyBorder="1" applyAlignment="1">
      <alignment horizontal="left" vertical="top" wrapText="1"/>
    </xf>
    <xf numFmtId="4" fontId="8" fillId="2" borderId="2" xfId="1" applyNumberFormat="1" applyFont="1" applyFill="1" applyBorder="1" applyAlignment="1">
      <alignment horizontal="left" vertical="top" wrapText="1"/>
    </xf>
    <xf numFmtId="16" fontId="4" fillId="2" borderId="5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" fontId="6" fillId="2" borderId="5" xfId="1" applyNumberFormat="1" applyFont="1" applyFill="1" applyBorder="1" applyAlignment="1">
      <alignment horizontal="left" vertical="top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6" fillId="2" borderId="2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" fontId="7" fillId="0" borderId="5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4" fontId="8" fillId="3" borderId="5" xfId="1" applyNumberFormat="1" applyFont="1" applyFill="1" applyBorder="1" applyAlignment="1">
      <alignment horizontal="left" vertical="top" wrapText="1"/>
    </xf>
    <xf numFmtId="4" fontId="7" fillId="3" borderId="3" xfId="1" applyNumberFormat="1" applyFont="1" applyFill="1" applyBorder="1" applyAlignment="1">
      <alignment horizontal="left" vertical="top" wrapText="1"/>
    </xf>
    <xf numFmtId="4" fontId="7" fillId="3" borderId="2" xfId="1" applyNumberFormat="1" applyFont="1" applyFill="1" applyBorder="1" applyAlignment="1">
      <alignment horizontal="left" vertical="top" wrapText="1"/>
    </xf>
    <xf numFmtId="14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" fontId="12" fillId="2" borderId="3" xfId="1" applyNumberFormat="1" applyFont="1" applyFill="1" applyBorder="1" applyAlignment="1">
      <alignment horizontal="left" vertical="top" wrapText="1"/>
    </xf>
    <xf numFmtId="4" fontId="12" fillId="2" borderId="2" xfId="1" applyNumberFormat="1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4" fontId="7" fillId="2" borderId="5" xfId="1" applyNumberFormat="1" applyFont="1" applyFill="1" applyBorder="1" applyAlignment="1">
      <alignment horizontal="center" vertical="center" wrapText="1"/>
    </xf>
    <xf numFmtId="4" fontId="7" fillId="2" borderId="3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" fontId="8" fillId="2" borderId="5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16" fontId="4" fillId="0" borderId="5" xfId="0" applyNumberFormat="1" applyFont="1" applyFill="1" applyBorder="1" applyAlignment="1">
      <alignment horizontal="center" vertical="top" wrapText="1"/>
    </xf>
    <xf numFmtId="4" fontId="8" fillId="2" borderId="1" xfId="1" applyNumberFormat="1" applyFont="1" applyFill="1" applyBorder="1" applyAlignment="1">
      <alignment horizontal="left" vertical="top" wrapText="1"/>
    </xf>
    <xf numFmtId="4" fontId="8" fillId="0" borderId="5" xfId="1" applyNumberFormat="1" applyFont="1" applyFill="1" applyBorder="1" applyAlignment="1">
      <alignment horizontal="left" vertical="top" wrapText="1"/>
    </xf>
    <xf numFmtId="4" fontId="7" fillId="0" borderId="3" xfId="1" applyNumberFormat="1" applyFont="1" applyFill="1" applyBorder="1" applyAlignment="1">
      <alignment horizontal="left" vertical="top" wrapText="1"/>
    </xf>
    <xf numFmtId="4" fontId="7" fillId="0" borderId="2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tabSelected="1" view="pageBreakPreview" zoomScale="90" zoomScaleNormal="100" zoomScaleSheetLayoutView="90" workbookViewId="0">
      <pane ySplit="3" topLeftCell="A124" activePane="bottomLeft" state="frozen"/>
      <selection pane="bottomLeft" activeCell="B74" sqref="B74:B78"/>
    </sheetView>
  </sheetViews>
  <sheetFormatPr defaultColWidth="8.85546875" defaultRowHeight="15.75" x14ac:dyDescent="0.25"/>
  <cols>
    <col min="1" max="1" width="6.5703125" style="1" customWidth="1"/>
    <col min="2" max="2" width="35.7109375" style="14" customWidth="1"/>
    <col min="3" max="3" width="11.5703125" style="1" customWidth="1"/>
    <col min="4" max="4" width="9.85546875" style="1" customWidth="1"/>
    <col min="5" max="6" width="15.85546875" style="1" customWidth="1"/>
    <col min="7" max="8" width="15.7109375" style="1" customWidth="1"/>
    <col min="9" max="9" width="55.5703125" style="14" customWidth="1"/>
    <col min="10" max="10" width="15.42578125" style="9" customWidth="1"/>
    <col min="11" max="11" width="51.85546875" style="1" customWidth="1"/>
    <col min="12" max="12" width="8.85546875" style="1" customWidth="1"/>
    <col min="13" max="16384" width="8.85546875" style="1"/>
  </cols>
  <sheetData>
    <row r="1" spans="1:11" ht="33.75" customHeight="1" x14ac:dyDescent="0.25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</row>
    <row r="2" spans="1:11" ht="19.5" customHeight="1" x14ac:dyDescent="0.25">
      <c r="A2" s="90" t="s">
        <v>0</v>
      </c>
      <c r="B2" s="90" t="s">
        <v>17</v>
      </c>
      <c r="C2" s="90" t="s">
        <v>18</v>
      </c>
      <c r="D2" s="89" t="s">
        <v>12</v>
      </c>
      <c r="E2" s="89"/>
      <c r="F2" s="89"/>
      <c r="G2" s="89"/>
      <c r="H2" s="89"/>
      <c r="I2" s="102" t="s">
        <v>97</v>
      </c>
      <c r="J2" s="92" t="s">
        <v>23</v>
      </c>
    </row>
    <row r="3" spans="1:11" s="2" customFormat="1" ht="39.75" customHeight="1" x14ac:dyDescent="0.25">
      <c r="A3" s="91"/>
      <c r="B3" s="91"/>
      <c r="C3" s="91"/>
      <c r="D3" s="7" t="s">
        <v>9</v>
      </c>
      <c r="E3" s="8" t="s">
        <v>8</v>
      </c>
      <c r="F3" s="7">
        <v>2026</v>
      </c>
      <c r="G3" s="7">
        <v>2027</v>
      </c>
      <c r="H3" s="7">
        <v>2028</v>
      </c>
      <c r="I3" s="103"/>
      <c r="J3" s="93"/>
    </row>
    <row r="4" spans="1:11" s="3" customFormat="1" ht="16.5" customHeight="1" x14ac:dyDescent="0.25">
      <c r="A4" s="94">
        <v>0</v>
      </c>
      <c r="B4" s="97" t="s">
        <v>13</v>
      </c>
      <c r="C4" s="100" t="s">
        <v>5</v>
      </c>
      <c r="D4" s="4" t="s">
        <v>7</v>
      </c>
      <c r="E4" s="10">
        <f>SUM(F4:H4)</f>
        <v>469775288.38</v>
      </c>
      <c r="F4" s="10">
        <f>SUM(F5:F8)</f>
        <v>261370730.38</v>
      </c>
      <c r="G4" s="10">
        <f t="shared" ref="G4" si="0">SUM(G5:G8)</f>
        <v>104202279</v>
      </c>
      <c r="H4" s="11">
        <f>H9+H44+H119</f>
        <v>104202279</v>
      </c>
      <c r="I4" s="62" t="s">
        <v>35</v>
      </c>
      <c r="J4" s="59" t="s">
        <v>50</v>
      </c>
    </row>
    <row r="5" spans="1:11" s="3" customFormat="1" ht="15" customHeight="1" x14ac:dyDescent="0.25">
      <c r="A5" s="95"/>
      <c r="B5" s="98"/>
      <c r="C5" s="101"/>
      <c r="D5" s="5" t="s">
        <v>3</v>
      </c>
      <c r="E5" s="10">
        <f t="shared" ref="E5:E7" si="1">SUM(F5:H5)</f>
        <v>353643651.38</v>
      </c>
      <c r="F5" s="11">
        <f>F10+F45+F120</f>
        <v>148609851.38</v>
      </c>
      <c r="G5" s="11">
        <f>G10+G45+G120</f>
        <v>102516900</v>
      </c>
      <c r="H5" s="11">
        <f>H10+H45+H120</f>
        <v>102516900</v>
      </c>
      <c r="I5" s="63"/>
      <c r="J5" s="60"/>
    </row>
    <row r="6" spans="1:11" s="3" customFormat="1" ht="15" customHeight="1" x14ac:dyDescent="0.25">
      <c r="A6" s="95"/>
      <c r="B6" s="98"/>
      <c r="C6" s="101"/>
      <c r="D6" s="5" t="s">
        <v>2</v>
      </c>
      <c r="E6" s="10">
        <f t="shared" si="1"/>
        <v>5053437</v>
      </c>
      <c r="F6" s="11">
        <f>F11+F46+F121</f>
        <v>1682679</v>
      </c>
      <c r="G6" s="11">
        <f>G11+G46+G121</f>
        <v>1685379</v>
      </c>
      <c r="H6" s="11">
        <f>H11+H46+H121</f>
        <v>1685379</v>
      </c>
      <c r="I6" s="63"/>
      <c r="J6" s="60"/>
    </row>
    <row r="7" spans="1:11" s="3" customFormat="1" ht="15" customHeight="1" x14ac:dyDescent="0.25">
      <c r="A7" s="95"/>
      <c r="B7" s="98"/>
      <c r="C7" s="101"/>
      <c r="D7" s="5" t="s">
        <v>1</v>
      </c>
      <c r="E7" s="10">
        <f t="shared" si="1"/>
        <v>111078200</v>
      </c>
      <c r="F7" s="11">
        <f>F12+F47+F122</f>
        <v>111078200</v>
      </c>
      <c r="G7" s="11">
        <f>G12+G47+G122</f>
        <v>0</v>
      </c>
      <c r="H7" s="11">
        <f>H12+H47+H122</f>
        <v>0</v>
      </c>
      <c r="I7" s="63"/>
      <c r="J7" s="60"/>
    </row>
    <row r="8" spans="1:11" s="3" customFormat="1" ht="15.75" customHeight="1" x14ac:dyDescent="0.25">
      <c r="A8" s="96"/>
      <c r="B8" s="99"/>
      <c r="C8" s="101"/>
      <c r="D8" s="6" t="s">
        <v>4</v>
      </c>
      <c r="E8" s="11">
        <v>0</v>
      </c>
      <c r="F8" s="11">
        <f>F13+F48+F123</f>
        <v>0</v>
      </c>
      <c r="G8" s="11">
        <f>G13+G48+G123</f>
        <v>0</v>
      </c>
      <c r="H8" s="11">
        <f>H13+H48+H123</f>
        <v>0</v>
      </c>
      <c r="I8" s="64"/>
      <c r="J8" s="61"/>
    </row>
    <row r="9" spans="1:11" s="3" customFormat="1" ht="15.75" customHeight="1" x14ac:dyDescent="0.25">
      <c r="A9" s="54">
        <v>1</v>
      </c>
      <c r="B9" s="56" t="s">
        <v>94</v>
      </c>
      <c r="C9" s="58" t="s">
        <v>5</v>
      </c>
      <c r="D9" s="16" t="s">
        <v>7</v>
      </c>
      <c r="E9" s="17">
        <f t="shared" ref="E9:E13" si="2">SUM(F9:H9)</f>
        <v>45347888.380000003</v>
      </c>
      <c r="F9" s="23">
        <f>F10+F11+F12+F13</f>
        <v>39170530.380000003</v>
      </c>
      <c r="G9" s="23">
        <f t="shared" ref="G9:H9" si="3">G10+G11+G12+G13</f>
        <v>3088679</v>
      </c>
      <c r="H9" s="23">
        <f t="shared" si="3"/>
        <v>3088679</v>
      </c>
      <c r="I9" s="62" t="s">
        <v>35</v>
      </c>
      <c r="J9" s="59" t="s">
        <v>74</v>
      </c>
      <c r="K9" s="15"/>
    </row>
    <row r="10" spans="1:11" s="3" customFormat="1" ht="15" customHeight="1" x14ac:dyDescent="0.25">
      <c r="A10" s="55"/>
      <c r="B10" s="57"/>
      <c r="C10" s="57"/>
      <c r="D10" s="20" t="s">
        <v>3</v>
      </c>
      <c r="E10" s="17">
        <f t="shared" si="2"/>
        <v>40499951.380000003</v>
      </c>
      <c r="F10" s="23">
        <f t="shared" ref="F10:G12" si="4">F15</f>
        <v>37554551.380000003</v>
      </c>
      <c r="G10" s="23">
        <f t="shared" si="4"/>
        <v>1472700</v>
      </c>
      <c r="H10" s="23">
        <f t="shared" ref="H10:H12" si="5">H15</f>
        <v>1472700</v>
      </c>
      <c r="I10" s="63"/>
      <c r="J10" s="60"/>
      <c r="K10" s="15"/>
    </row>
    <row r="11" spans="1:11" s="3" customFormat="1" ht="15" customHeight="1" x14ac:dyDescent="0.25">
      <c r="A11" s="55"/>
      <c r="B11" s="57"/>
      <c r="C11" s="57"/>
      <c r="D11" s="20" t="s">
        <v>2</v>
      </c>
      <c r="E11" s="17">
        <f t="shared" si="2"/>
        <v>4847937</v>
      </c>
      <c r="F11" s="23">
        <f t="shared" si="4"/>
        <v>1615979</v>
      </c>
      <c r="G11" s="23">
        <f t="shared" si="4"/>
        <v>1615979</v>
      </c>
      <c r="H11" s="23">
        <f t="shared" si="5"/>
        <v>1615979</v>
      </c>
      <c r="I11" s="63"/>
      <c r="J11" s="60"/>
    </row>
    <row r="12" spans="1:11" s="3" customFormat="1" ht="15" customHeight="1" x14ac:dyDescent="0.25">
      <c r="A12" s="55"/>
      <c r="B12" s="57"/>
      <c r="C12" s="57"/>
      <c r="D12" s="20" t="s">
        <v>1</v>
      </c>
      <c r="E12" s="17">
        <f t="shared" si="2"/>
        <v>0</v>
      </c>
      <c r="F12" s="23">
        <f t="shared" si="4"/>
        <v>0</v>
      </c>
      <c r="G12" s="23">
        <f t="shared" si="4"/>
        <v>0</v>
      </c>
      <c r="H12" s="23">
        <f t="shared" si="5"/>
        <v>0</v>
      </c>
      <c r="I12" s="63"/>
      <c r="J12" s="60"/>
    </row>
    <row r="13" spans="1:11" s="3" customFormat="1" ht="15" customHeight="1" x14ac:dyDescent="0.25">
      <c r="A13" s="55"/>
      <c r="B13" s="57"/>
      <c r="C13" s="57"/>
      <c r="D13" s="22" t="s">
        <v>4</v>
      </c>
      <c r="E13" s="17">
        <f t="shared" si="2"/>
        <v>0</v>
      </c>
      <c r="F13" s="23">
        <f t="shared" ref="F13:G13" si="6">F18</f>
        <v>0</v>
      </c>
      <c r="G13" s="23">
        <f t="shared" si="6"/>
        <v>0</v>
      </c>
      <c r="H13" s="23">
        <f>H18</f>
        <v>0</v>
      </c>
      <c r="I13" s="64"/>
      <c r="J13" s="61"/>
    </row>
    <row r="14" spans="1:11" s="33" customFormat="1" ht="15" customHeight="1" x14ac:dyDescent="0.25">
      <c r="A14" s="48" t="s">
        <v>6</v>
      </c>
      <c r="B14" s="68" t="s">
        <v>96</v>
      </c>
      <c r="C14" s="58" t="s">
        <v>5</v>
      </c>
      <c r="D14" s="16" t="s">
        <v>7</v>
      </c>
      <c r="E14" s="17">
        <f>SUM(F14:H14)</f>
        <v>45347888.380000003</v>
      </c>
      <c r="F14" s="17">
        <f>SUM(F15:F18)</f>
        <v>39170530.380000003</v>
      </c>
      <c r="G14" s="17">
        <f t="shared" ref="G14" si="7">SUM(G15:G18)</f>
        <v>3088679</v>
      </c>
      <c r="H14" s="17">
        <f t="shared" ref="H14" si="8">SUM(H15:H18)</f>
        <v>3088679</v>
      </c>
      <c r="I14" s="43" t="s">
        <v>91</v>
      </c>
      <c r="J14" s="71" t="s">
        <v>74</v>
      </c>
    </row>
    <row r="15" spans="1:11" s="33" customFormat="1" ht="15" customHeight="1" x14ac:dyDescent="0.25">
      <c r="A15" s="49"/>
      <c r="B15" s="69"/>
      <c r="C15" s="57"/>
      <c r="D15" s="20" t="s">
        <v>3</v>
      </c>
      <c r="E15" s="17">
        <f>SUM(F15:H15)</f>
        <v>40499951.380000003</v>
      </c>
      <c r="F15" s="34">
        <f t="shared" ref="F15:H17" si="9">F30+F25+F20+F35+F40</f>
        <v>37554551.380000003</v>
      </c>
      <c r="G15" s="34">
        <f t="shared" si="9"/>
        <v>1472700</v>
      </c>
      <c r="H15" s="34">
        <f t="shared" si="9"/>
        <v>1472700</v>
      </c>
      <c r="I15" s="46"/>
      <c r="J15" s="66"/>
    </row>
    <row r="16" spans="1:11" s="33" customFormat="1" ht="15" customHeight="1" x14ac:dyDescent="0.25">
      <c r="A16" s="49"/>
      <c r="B16" s="69"/>
      <c r="C16" s="57"/>
      <c r="D16" s="20" t="s">
        <v>2</v>
      </c>
      <c r="E16" s="17">
        <f t="shared" ref="E16:E18" si="10">SUM(F16:H16)</f>
        <v>4847937</v>
      </c>
      <c r="F16" s="34">
        <f t="shared" si="9"/>
        <v>1615979</v>
      </c>
      <c r="G16" s="34">
        <f t="shared" si="9"/>
        <v>1615979</v>
      </c>
      <c r="H16" s="34">
        <f t="shared" si="9"/>
        <v>1615979</v>
      </c>
      <c r="I16" s="46"/>
      <c r="J16" s="66"/>
    </row>
    <row r="17" spans="1:10" s="33" customFormat="1" ht="15" customHeight="1" x14ac:dyDescent="0.25">
      <c r="A17" s="49"/>
      <c r="B17" s="69"/>
      <c r="C17" s="57"/>
      <c r="D17" s="20" t="s">
        <v>1</v>
      </c>
      <c r="E17" s="17">
        <f t="shared" si="10"/>
        <v>0</v>
      </c>
      <c r="F17" s="34">
        <f t="shared" si="9"/>
        <v>0</v>
      </c>
      <c r="G17" s="34">
        <f t="shared" si="9"/>
        <v>0</v>
      </c>
      <c r="H17" s="34">
        <f t="shared" si="9"/>
        <v>0</v>
      </c>
      <c r="I17" s="46"/>
      <c r="J17" s="66"/>
    </row>
    <row r="18" spans="1:10" s="33" customFormat="1" ht="122.25" customHeight="1" x14ac:dyDescent="0.25">
      <c r="A18" s="49"/>
      <c r="B18" s="69"/>
      <c r="C18" s="57"/>
      <c r="D18" s="32" t="s">
        <v>4</v>
      </c>
      <c r="E18" s="26">
        <f t="shared" si="10"/>
        <v>0</v>
      </c>
      <c r="F18" s="34">
        <f t="shared" ref="F18:G18" si="11">F33+F28+F23+F38+F43</f>
        <v>0</v>
      </c>
      <c r="G18" s="34">
        <f t="shared" si="11"/>
        <v>0</v>
      </c>
      <c r="H18" s="34">
        <f>H33+H28+H23+H38+H43</f>
        <v>0</v>
      </c>
      <c r="I18" s="47"/>
      <c r="J18" s="67"/>
    </row>
    <row r="19" spans="1:10" s="33" customFormat="1" ht="15" customHeight="1" x14ac:dyDescent="0.25">
      <c r="A19" s="65" t="s">
        <v>10</v>
      </c>
      <c r="B19" s="68" t="s">
        <v>52</v>
      </c>
      <c r="C19" s="71" t="s">
        <v>5</v>
      </c>
      <c r="D19" s="16" t="s">
        <v>7</v>
      </c>
      <c r="E19" s="17">
        <f t="shared" ref="E19:E23" si="12">SUM(F19:H19)</f>
        <v>3000000</v>
      </c>
      <c r="F19" s="17">
        <f t="shared" ref="F19:H19" si="13">SUM(F20:F23)</f>
        <v>1000000</v>
      </c>
      <c r="G19" s="17">
        <f t="shared" si="13"/>
        <v>1000000</v>
      </c>
      <c r="H19" s="17">
        <f t="shared" si="13"/>
        <v>1000000</v>
      </c>
      <c r="I19" s="43" t="s">
        <v>37</v>
      </c>
      <c r="J19" s="72" t="s">
        <v>22</v>
      </c>
    </row>
    <row r="20" spans="1:10" s="33" customFormat="1" ht="15" customHeight="1" x14ac:dyDescent="0.25">
      <c r="A20" s="66"/>
      <c r="B20" s="69"/>
      <c r="C20" s="66"/>
      <c r="D20" s="20" t="s">
        <v>3</v>
      </c>
      <c r="E20" s="17">
        <f t="shared" si="12"/>
        <v>3000000</v>
      </c>
      <c r="F20" s="21">
        <v>1000000</v>
      </c>
      <c r="G20" s="21">
        <v>1000000</v>
      </c>
      <c r="H20" s="21">
        <v>1000000</v>
      </c>
      <c r="I20" s="44"/>
      <c r="J20" s="73"/>
    </row>
    <row r="21" spans="1:10" s="33" customFormat="1" ht="15" customHeight="1" x14ac:dyDescent="0.25">
      <c r="A21" s="66"/>
      <c r="B21" s="69"/>
      <c r="C21" s="66"/>
      <c r="D21" s="20" t="s">
        <v>2</v>
      </c>
      <c r="E21" s="17">
        <f t="shared" si="12"/>
        <v>0</v>
      </c>
      <c r="F21" s="21">
        <v>0</v>
      </c>
      <c r="G21" s="21">
        <v>0</v>
      </c>
      <c r="H21" s="21">
        <v>0</v>
      </c>
      <c r="I21" s="44"/>
      <c r="J21" s="73"/>
    </row>
    <row r="22" spans="1:10" s="33" customFormat="1" ht="15" customHeight="1" x14ac:dyDescent="0.25">
      <c r="A22" s="66"/>
      <c r="B22" s="69"/>
      <c r="C22" s="66"/>
      <c r="D22" s="20" t="s">
        <v>1</v>
      </c>
      <c r="E22" s="17">
        <f t="shared" si="12"/>
        <v>0</v>
      </c>
      <c r="F22" s="21">
        <v>0</v>
      </c>
      <c r="G22" s="21">
        <v>0</v>
      </c>
      <c r="H22" s="21">
        <v>0</v>
      </c>
      <c r="I22" s="44"/>
      <c r="J22" s="73"/>
    </row>
    <row r="23" spans="1:10" s="33" customFormat="1" ht="15" customHeight="1" x14ac:dyDescent="0.25">
      <c r="A23" s="67"/>
      <c r="B23" s="70"/>
      <c r="C23" s="67"/>
      <c r="D23" s="20" t="s">
        <v>4</v>
      </c>
      <c r="E23" s="17">
        <f t="shared" si="12"/>
        <v>0</v>
      </c>
      <c r="F23" s="21">
        <v>0</v>
      </c>
      <c r="G23" s="21">
        <v>0</v>
      </c>
      <c r="H23" s="21">
        <v>0</v>
      </c>
      <c r="I23" s="45"/>
      <c r="J23" s="73"/>
    </row>
    <row r="24" spans="1:10" s="33" customFormat="1" ht="15.75" customHeight="1" x14ac:dyDescent="0.25">
      <c r="A24" s="65" t="s">
        <v>11</v>
      </c>
      <c r="B24" s="68" t="s">
        <v>87</v>
      </c>
      <c r="C24" s="71" t="s">
        <v>5</v>
      </c>
      <c r="D24" s="16" t="s">
        <v>7</v>
      </c>
      <c r="E24" s="17">
        <f t="shared" ref="E24:E28" si="14">SUM(F24:H24)</f>
        <v>518100</v>
      </c>
      <c r="F24" s="17">
        <f t="shared" ref="F24:H24" si="15">SUM(F25:F28)</f>
        <v>172700</v>
      </c>
      <c r="G24" s="17">
        <f t="shared" si="15"/>
        <v>172700</v>
      </c>
      <c r="H24" s="17">
        <f t="shared" si="15"/>
        <v>172700</v>
      </c>
      <c r="I24" s="50" t="s">
        <v>39</v>
      </c>
      <c r="J24" s="53" t="s">
        <v>21</v>
      </c>
    </row>
    <row r="25" spans="1:10" s="33" customFormat="1" ht="15" customHeight="1" x14ac:dyDescent="0.25">
      <c r="A25" s="66"/>
      <c r="B25" s="69"/>
      <c r="C25" s="66"/>
      <c r="D25" s="20" t="s">
        <v>3</v>
      </c>
      <c r="E25" s="17">
        <f t="shared" si="14"/>
        <v>518100</v>
      </c>
      <c r="F25" s="21">
        <v>172700</v>
      </c>
      <c r="G25" s="21">
        <v>172700</v>
      </c>
      <c r="H25" s="21">
        <v>172700</v>
      </c>
      <c r="I25" s="51"/>
      <c r="J25" s="53"/>
    </row>
    <row r="26" spans="1:10" s="33" customFormat="1" ht="15" customHeight="1" x14ac:dyDescent="0.25">
      <c r="A26" s="66"/>
      <c r="B26" s="69"/>
      <c r="C26" s="66"/>
      <c r="D26" s="20" t="s">
        <v>2</v>
      </c>
      <c r="E26" s="17">
        <f t="shared" si="14"/>
        <v>0</v>
      </c>
      <c r="F26" s="21">
        <v>0</v>
      </c>
      <c r="G26" s="21">
        <v>0</v>
      </c>
      <c r="H26" s="21">
        <v>0</v>
      </c>
      <c r="I26" s="51"/>
      <c r="J26" s="53"/>
    </row>
    <row r="27" spans="1:10" s="33" customFormat="1" ht="15" customHeight="1" x14ac:dyDescent="0.25">
      <c r="A27" s="66"/>
      <c r="B27" s="69"/>
      <c r="C27" s="66"/>
      <c r="D27" s="20" t="s">
        <v>1</v>
      </c>
      <c r="E27" s="17">
        <f t="shared" si="14"/>
        <v>0</v>
      </c>
      <c r="F27" s="21">
        <v>0</v>
      </c>
      <c r="G27" s="21">
        <v>0</v>
      </c>
      <c r="H27" s="21">
        <v>0</v>
      </c>
      <c r="I27" s="51"/>
      <c r="J27" s="53"/>
    </row>
    <row r="28" spans="1:10" s="33" customFormat="1" ht="15.75" customHeight="1" x14ac:dyDescent="0.25">
      <c r="A28" s="67"/>
      <c r="B28" s="70"/>
      <c r="C28" s="67"/>
      <c r="D28" s="22" t="s">
        <v>4</v>
      </c>
      <c r="E28" s="23">
        <f t="shared" si="14"/>
        <v>0</v>
      </c>
      <c r="F28" s="24">
        <v>0</v>
      </c>
      <c r="G28" s="24">
        <v>0</v>
      </c>
      <c r="H28" s="24">
        <v>0</v>
      </c>
      <c r="I28" s="52"/>
      <c r="J28" s="53"/>
    </row>
    <row r="29" spans="1:10" s="33" customFormat="1" ht="15.75" customHeight="1" x14ac:dyDescent="0.25">
      <c r="A29" s="65" t="s">
        <v>19</v>
      </c>
      <c r="B29" s="68" t="s">
        <v>49</v>
      </c>
      <c r="C29" s="71">
        <v>2026</v>
      </c>
      <c r="D29" s="16" t="s">
        <v>7</v>
      </c>
      <c r="E29" s="17">
        <f t="shared" ref="E29" si="16">SUM(F29:H29)</f>
        <v>36081851.380000003</v>
      </c>
      <c r="F29" s="17">
        <f t="shared" ref="F29:H29" si="17">SUM(F30:F33)</f>
        <v>36081851.380000003</v>
      </c>
      <c r="G29" s="17">
        <f t="shared" si="17"/>
        <v>0</v>
      </c>
      <c r="H29" s="17">
        <f t="shared" si="17"/>
        <v>0</v>
      </c>
      <c r="I29" s="50" t="s">
        <v>38</v>
      </c>
      <c r="J29" s="53" t="s">
        <v>20</v>
      </c>
    </row>
    <row r="30" spans="1:10" s="33" customFormat="1" ht="15" customHeight="1" x14ac:dyDescent="0.25">
      <c r="A30" s="66"/>
      <c r="B30" s="69"/>
      <c r="C30" s="66"/>
      <c r="D30" s="20" t="s">
        <v>3</v>
      </c>
      <c r="E30" s="17">
        <f>F30+G30+H30</f>
        <v>36081851.380000003</v>
      </c>
      <c r="F30" s="21">
        <v>36081851.380000003</v>
      </c>
      <c r="G30" s="21">
        <v>0</v>
      </c>
      <c r="H30" s="21">
        <v>0</v>
      </c>
      <c r="I30" s="51"/>
      <c r="J30" s="53"/>
    </row>
    <row r="31" spans="1:10" s="33" customFormat="1" ht="15" customHeight="1" x14ac:dyDescent="0.25">
      <c r="A31" s="66"/>
      <c r="B31" s="69"/>
      <c r="C31" s="66"/>
      <c r="D31" s="20" t="s">
        <v>2</v>
      </c>
      <c r="E31" s="17">
        <f t="shared" ref="E31:E33" si="18">F31+G31+H31</f>
        <v>0</v>
      </c>
      <c r="F31" s="21">
        <v>0</v>
      </c>
      <c r="G31" s="21">
        <v>0</v>
      </c>
      <c r="H31" s="21">
        <v>0</v>
      </c>
      <c r="I31" s="51"/>
      <c r="J31" s="53"/>
    </row>
    <row r="32" spans="1:10" s="33" customFormat="1" ht="15" customHeight="1" x14ac:dyDescent="0.25">
      <c r="A32" s="66"/>
      <c r="B32" s="69"/>
      <c r="C32" s="66"/>
      <c r="D32" s="20" t="s">
        <v>1</v>
      </c>
      <c r="E32" s="17">
        <f t="shared" si="18"/>
        <v>0</v>
      </c>
      <c r="F32" s="21">
        <v>0</v>
      </c>
      <c r="G32" s="21">
        <v>0</v>
      </c>
      <c r="H32" s="21">
        <v>0</v>
      </c>
      <c r="I32" s="51"/>
      <c r="J32" s="53"/>
    </row>
    <row r="33" spans="1:11" s="33" customFormat="1" ht="15.75" customHeight="1" x14ac:dyDescent="0.25">
      <c r="A33" s="67"/>
      <c r="B33" s="70"/>
      <c r="C33" s="67"/>
      <c r="D33" s="22" t="s">
        <v>4</v>
      </c>
      <c r="E33" s="17">
        <f t="shared" si="18"/>
        <v>0</v>
      </c>
      <c r="F33" s="24">
        <v>0</v>
      </c>
      <c r="G33" s="24">
        <v>0</v>
      </c>
      <c r="H33" s="24">
        <v>0</v>
      </c>
      <c r="I33" s="52"/>
      <c r="J33" s="53"/>
    </row>
    <row r="34" spans="1:11" s="33" customFormat="1" ht="15.75" customHeight="1" x14ac:dyDescent="0.25">
      <c r="A34" s="65" t="s">
        <v>89</v>
      </c>
      <c r="B34" s="80" t="s">
        <v>29</v>
      </c>
      <c r="C34" s="71" t="s">
        <v>5</v>
      </c>
      <c r="D34" s="16" t="s">
        <v>7</v>
      </c>
      <c r="E34" s="17">
        <f t="shared" ref="E34:E43" si="19">SUM(F34:H34)</f>
        <v>900000</v>
      </c>
      <c r="F34" s="17">
        <f t="shared" ref="F34:H34" si="20">SUM(F35:F38)</f>
        <v>300000</v>
      </c>
      <c r="G34" s="17">
        <f t="shared" si="20"/>
        <v>300000</v>
      </c>
      <c r="H34" s="17">
        <f t="shared" si="20"/>
        <v>300000</v>
      </c>
      <c r="I34" s="43" t="s">
        <v>46</v>
      </c>
      <c r="J34" s="72" t="s">
        <v>51</v>
      </c>
    </row>
    <row r="35" spans="1:11" s="33" customFormat="1" x14ac:dyDescent="0.25">
      <c r="A35" s="66"/>
      <c r="B35" s="37"/>
      <c r="C35" s="66"/>
      <c r="D35" s="20" t="s">
        <v>3</v>
      </c>
      <c r="E35" s="17">
        <f t="shared" si="19"/>
        <v>900000</v>
      </c>
      <c r="F35" s="21">
        <v>300000</v>
      </c>
      <c r="G35" s="21">
        <v>300000</v>
      </c>
      <c r="H35" s="21">
        <v>300000</v>
      </c>
      <c r="I35" s="46"/>
      <c r="J35" s="73"/>
    </row>
    <row r="36" spans="1:11" s="33" customFormat="1" x14ac:dyDescent="0.25">
      <c r="A36" s="66"/>
      <c r="B36" s="37"/>
      <c r="C36" s="66"/>
      <c r="D36" s="20" t="s">
        <v>2</v>
      </c>
      <c r="E36" s="17">
        <f t="shared" si="19"/>
        <v>0</v>
      </c>
      <c r="F36" s="21">
        <v>0</v>
      </c>
      <c r="G36" s="21">
        <v>0</v>
      </c>
      <c r="H36" s="21">
        <v>0</v>
      </c>
      <c r="I36" s="46"/>
      <c r="J36" s="73"/>
    </row>
    <row r="37" spans="1:11" s="33" customFormat="1" x14ac:dyDescent="0.25">
      <c r="A37" s="66"/>
      <c r="B37" s="37"/>
      <c r="C37" s="66"/>
      <c r="D37" s="20" t="s">
        <v>1</v>
      </c>
      <c r="E37" s="17">
        <f t="shared" si="19"/>
        <v>0</v>
      </c>
      <c r="F37" s="21">
        <v>0</v>
      </c>
      <c r="G37" s="21">
        <v>0</v>
      </c>
      <c r="H37" s="21">
        <v>0</v>
      </c>
      <c r="I37" s="46"/>
      <c r="J37" s="73"/>
    </row>
    <row r="38" spans="1:11" s="33" customFormat="1" x14ac:dyDescent="0.25">
      <c r="A38" s="67"/>
      <c r="B38" s="38"/>
      <c r="C38" s="67"/>
      <c r="D38" s="20" t="s">
        <v>4</v>
      </c>
      <c r="E38" s="17">
        <f t="shared" si="19"/>
        <v>0</v>
      </c>
      <c r="F38" s="21">
        <v>0</v>
      </c>
      <c r="G38" s="21">
        <v>0</v>
      </c>
      <c r="H38" s="21">
        <v>0</v>
      </c>
      <c r="I38" s="47"/>
      <c r="J38" s="73"/>
    </row>
    <row r="39" spans="1:11" s="33" customFormat="1" x14ac:dyDescent="0.25">
      <c r="A39" s="65" t="s">
        <v>90</v>
      </c>
      <c r="B39" s="80" t="s">
        <v>30</v>
      </c>
      <c r="C39" s="71" t="s">
        <v>5</v>
      </c>
      <c r="D39" s="16" t="s">
        <v>7</v>
      </c>
      <c r="E39" s="17">
        <f t="shared" si="19"/>
        <v>4847937</v>
      </c>
      <c r="F39" s="17">
        <f>F40+F41+F42+F43</f>
        <v>1615979</v>
      </c>
      <c r="G39" s="17">
        <f t="shared" ref="G39:H39" si="21">G40+G41+G42+G43</f>
        <v>1615979</v>
      </c>
      <c r="H39" s="17">
        <f t="shared" si="21"/>
        <v>1615979</v>
      </c>
      <c r="I39" s="43" t="s">
        <v>62</v>
      </c>
      <c r="J39" s="72" t="s">
        <v>16</v>
      </c>
    </row>
    <row r="40" spans="1:11" s="33" customFormat="1" x14ac:dyDescent="0.25">
      <c r="A40" s="66"/>
      <c r="B40" s="37"/>
      <c r="C40" s="66"/>
      <c r="D40" s="20" t="s">
        <v>3</v>
      </c>
      <c r="E40" s="17">
        <f t="shared" si="19"/>
        <v>0</v>
      </c>
      <c r="F40" s="21">
        <v>0</v>
      </c>
      <c r="G40" s="21">
        <v>0</v>
      </c>
      <c r="H40" s="21">
        <v>0</v>
      </c>
      <c r="I40" s="46"/>
      <c r="J40" s="73"/>
    </row>
    <row r="41" spans="1:11" s="33" customFormat="1" x14ac:dyDescent="0.25">
      <c r="A41" s="66"/>
      <c r="B41" s="37"/>
      <c r="C41" s="66"/>
      <c r="D41" s="20" t="s">
        <v>2</v>
      </c>
      <c r="E41" s="17">
        <f t="shared" si="19"/>
        <v>4847937</v>
      </c>
      <c r="F41" s="21">
        <v>1615979</v>
      </c>
      <c r="G41" s="21">
        <f>F41</f>
        <v>1615979</v>
      </c>
      <c r="H41" s="21">
        <f>G41</f>
        <v>1615979</v>
      </c>
      <c r="I41" s="46"/>
      <c r="J41" s="73"/>
    </row>
    <row r="42" spans="1:11" s="33" customFormat="1" x14ac:dyDescent="0.25">
      <c r="A42" s="66"/>
      <c r="B42" s="37"/>
      <c r="C42" s="66"/>
      <c r="D42" s="20" t="s">
        <v>1</v>
      </c>
      <c r="E42" s="17">
        <f t="shared" si="19"/>
        <v>0</v>
      </c>
      <c r="F42" s="21">
        <v>0</v>
      </c>
      <c r="G42" s="21">
        <v>0</v>
      </c>
      <c r="H42" s="21">
        <v>0</v>
      </c>
      <c r="I42" s="46"/>
      <c r="J42" s="73"/>
    </row>
    <row r="43" spans="1:11" s="33" customFormat="1" x14ac:dyDescent="0.25">
      <c r="A43" s="67"/>
      <c r="B43" s="38"/>
      <c r="C43" s="67"/>
      <c r="D43" s="20" t="s">
        <v>4</v>
      </c>
      <c r="E43" s="17">
        <f t="shared" si="19"/>
        <v>0</v>
      </c>
      <c r="F43" s="21">
        <v>0</v>
      </c>
      <c r="G43" s="21">
        <v>0</v>
      </c>
      <c r="H43" s="21">
        <v>0</v>
      </c>
      <c r="I43" s="47"/>
      <c r="J43" s="73"/>
    </row>
    <row r="44" spans="1:11" s="19" customFormat="1" ht="15.75" customHeight="1" x14ac:dyDescent="0.25">
      <c r="A44" s="56">
        <v>2</v>
      </c>
      <c r="B44" s="56" t="s">
        <v>64</v>
      </c>
      <c r="C44" s="58" t="s">
        <v>5</v>
      </c>
      <c r="D44" s="16" t="s">
        <v>7</v>
      </c>
      <c r="E44" s="17">
        <f>SUM(F44:H44)</f>
        <v>415590000</v>
      </c>
      <c r="F44" s="17">
        <f>SUM(F45:F48)</f>
        <v>219256200</v>
      </c>
      <c r="G44" s="17">
        <f t="shared" ref="G44:H44" si="22">SUM(G45:G48)</f>
        <v>98166900</v>
      </c>
      <c r="H44" s="17">
        <f t="shared" si="22"/>
        <v>98166900</v>
      </c>
      <c r="I44" s="85" t="s">
        <v>35</v>
      </c>
      <c r="J44" s="71" t="s">
        <v>56</v>
      </c>
      <c r="K44" s="18"/>
    </row>
    <row r="45" spans="1:11" s="19" customFormat="1" ht="15" customHeight="1" x14ac:dyDescent="0.25">
      <c r="A45" s="49"/>
      <c r="B45" s="57"/>
      <c r="C45" s="57"/>
      <c r="D45" s="20" t="s">
        <v>3</v>
      </c>
      <c r="E45" s="17">
        <f t="shared" ref="E45:E48" si="23">SUM(F45:H45)</f>
        <v>304511800</v>
      </c>
      <c r="F45" s="24">
        <f>F50+F65+F75+F95+F105</f>
        <v>108178000</v>
      </c>
      <c r="G45" s="24">
        <f>G50+G65+G75+G95+G105</f>
        <v>98166900</v>
      </c>
      <c r="H45" s="24">
        <f>H50+H65+H75+H95+H105</f>
        <v>98166900</v>
      </c>
      <c r="I45" s="86"/>
      <c r="J45" s="66"/>
      <c r="K45" s="18"/>
    </row>
    <row r="46" spans="1:11" s="19" customFormat="1" ht="15" customHeight="1" x14ac:dyDescent="0.25">
      <c r="A46" s="49"/>
      <c r="B46" s="57"/>
      <c r="C46" s="57"/>
      <c r="D46" s="20" t="s">
        <v>2</v>
      </c>
      <c r="E46" s="17">
        <f t="shared" si="23"/>
        <v>0</v>
      </c>
      <c r="F46" s="24">
        <f>F51+F66+F76+F96+F106</f>
        <v>0</v>
      </c>
      <c r="G46" s="24">
        <f>G51+G66+G76+G96+G106</f>
        <v>0</v>
      </c>
      <c r="H46" s="24">
        <f>H51+H66+H76+H96+H106</f>
        <v>0</v>
      </c>
      <c r="I46" s="86"/>
      <c r="J46" s="66"/>
    </row>
    <row r="47" spans="1:11" s="19" customFormat="1" ht="15" customHeight="1" x14ac:dyDescent="0.25">
      <c r="A47" s="49"/>
      <c r="B47" s="57"/>
      <c r="C47" s="57"/>
      <c r="D47" s="20" t="s">
        <v>1</v>
      </c>
      <c r="E47" s="17">
        <f t="shared" si="23"/>
        <v>111078200</v>
      </c>
      <c r="F47" s="24">
        <f>F52+F67+F77+F97+F107</f>
        <v>111078200</v>
      </c>
      <c r="G47" s="24">
        <f>G52+G67+G77+G97+G107</f>
        <v>0</v>
      </c>
      <c r="H47" s="24">
        <f>H52+H67+H77+H97+H107</f>
        <v>0</v>
      </c>
      <c r="I47" s="86"/>
      <c r="J47" s="66"/>
    </row>
    <row r="48" spans="1:11" s="19" customFormat="1" ht="15" customHeight="1" x14ac:dyDescent="0.25">
      <c r="A48" s="49"/>
      <c r="B48" s="57"/>
      <c r="C48" s="57"/>
      <c r="D48" s="22" t="s">
        <v>4</v>
      </c>
      <c r="E48" s="23">
        <f t="shared" si="23"/>
        <v>0</v>
      </c>
      <c r="F48" s="24">
        <f>F53+F68+F78+F98+F108</f>
        <v>0</v>
      </c>
      <c r="G48" s="24">
        <f>G53+G68+G78+G98+G108</f>
        <v>0</v>
      </c>
      <c r="H48" s="24">
        <f>H53+H68+H78+H98+H108</f>
        <v>0</v>
      </c>
      <c r="I48" s="87"/>
      <c r="J48" s="67"/>
    </row>
    <row r="49" spans="1:10" ht="15.75" customHeight="1" x14ac:dyDescent="0.25">
      <c r="A49" s="77" t="s">
        <v>65</v>
      </c>
      <c r="B49" s="80" t="s">
        <v>59</v>
      </c>
      <c r="C49" s="71" t="s">
        <v>5</v>
      </c>
      <c r="D49" s="16" t="s">
        <v>7</v>
      </c>
      <c r="E49" s="17">
        <f t="shared" ref="E49:E50" si="24">SUM(F49:H49)</f>
        <v>10000000</v>
      </c>
      <c r="F49" s="17">
        <f t="shared" ref="F49:H49" si="25">SUM(F50:F53)</f>
        <v>10000000</v>
      </c>
      <c r="G49" s="17">
        <f t="shared" si="25"/>
        <v>0</v>
      </c>
      <c r="H49" s="17">
        <f t="shared" si="25"/>
        <v>0</v>
      </c>
      <c r="I49" s="43" t="s">
        <v>92</v>
      </c>
      <c r="J49" s="81" t="s">
        <v>22</v>
      </c>
    </row>
    <row r="50" spans="1:10" ht="15" customHeight="1" x14ac:dyDescent="0.25">
      <c r="A50" s="78"/>
      <c r="B50" s="37"/>
      <c r="C50" s="66"/>
      <c r="D50" s="20" t="s">
        <v>3</v>
      </c>
      <c r="E50" s="17">
        <f t="shared" si="24"/>
        <v>10000000</v>
      </c>
      <c r="F50" s="17">
        <f t="shared" ref="F50:G50" si="26">F60+F55</f>
        <v>10000000</v>
      </c>
      <c r="G50" s="17">
        <f t="shared" si="26"/>
        <v>0</v>
      </c>
      <c r="H50" s="17">
        <f>H60+H55</f>
        <v>0</v>
      </c>
      <c r="I50" s="44"/>
      <c r="J50" s="81"/>
    </row>
    <row r="51" spans="1:10" ht="15" customHeight="1" x14ac:dyDescent="0.25">
      <c r="A51" s="78"/>
      <c r="B51" s="37"/>
      <c r="C51" s="66"/>
      <c r="D51" s="20" t="s">
        <v>2</v>
      </c>
      <c r="E51" s="17">
        <f t="shared" ref="E51:E53" si="27">SUM(F51:H51)</f>
        <v>0</v>
      </c>
      <c r="F51" s="17">
        <f t="shared" ref="F51:G51" si="28">F61+F56</f>
        <v>0</v>
      </c>
      <c r="G51" s="17">
        <f t="shared" si="28"/>
        <v>0</v>
      </c>
      <c r="H51" s="17">
        <f>H61+H56</f>
        <v>0</v>
      </c>
      <c r="I51" s="44"/>
      <c r="J51" s="81"/>
    </row>
    <row r="52" spans="1:10" ht="15" customHeight="1" x14ac:dyDescent="0.25">
      <c r="A52" s="78"/>
      <c r="B52" s="37"/>
      <c r="C52" s="66"/>
      <c r="D52" s="20" t="s">
        <v>1</v>
      </c>
      <c r="E52" s="17">
        <f t="shared" si="27"/>
        <v>0</v>
      </c>
      <c r="F52" s="17">
        <f t="shared" ref="F52:G52" si="29">F62+F57</f>
        <v>0</v>
      </c>
      <c r="G52" s="17">
        <f t="shared" si="29"/>
        <v>0</v>
      </c>
      <c r="H52" s="17">
        <f>H62+H57</f>
        <v>0</v>
      </c>
      <c r="I52" s="44"/>
      <c r="J52" s="81"/>
    </row>
    <row r="53" spans="1:10" ht="90" customHeight="1" x14ac:dyDescent="0.25">
      <c r="A53" s="79"/>
      <c r="B53" s="38"/>
      <c r="C53" s="67"/>
      <c r="D53" s="22" t="s">
        <v>4</v>
      </c>
      <c r="E53" s="23">
        <f t="shared" si="27"/>
        <v>0</v>
      </c>
      <c r="F53" s="23">
        <f t="shared" ref="F53:G53" si="30">F63+F58</f>
        <v>0</v>
      </c>
      <c r="G53" s="23">
        <f t="shared" si="30"/>
        <v>0</v>
      </c>
      <c r="H53" s="23">
        <f>H63+H58</f>
        <v>0</v>
      </c>
      <c r="I53" s="45"/>
      <c r="J53" s="81"/>
    </row>
    <row r="54" spans="1:10" ht="15.75" customHeight="1" x14ac:dyDescent="0.25">
      <c r="A54" s="84" t="s">
        <v>66</v>
      </c>
      <c r="B54" s="37" t="s">
        <v>42</v>
      </c>
      <c r="C54" s="39">
        <v>2026</v>
      </c>
      <c r="D54" s="16" t="s">
        <v>7</v>
      </c>
      <c r="E54" s="17">
        <f>SUM(F54:H54)</f>
        <v>10000000</v>
      </c>
      <c r="F54" s="17">
        <f>SUM(F55:F58)</f>
        <v>10000000</v>
      </c>
      <c r="G54" s="17">
        <f>SUM(G55:G58)</f>
        <v>0</v>
      </c>
      <c r="H54" s="17">
        <f>SUM(H55:H58)</f>
        <v>0</v>
      </c>
      <c r="I54" s="50" t="s">
        <v>53</v>
      </c>
      <c r="J54" s="40" t="s">
        <v>22</v>
      </c>
    </row>
    <row r="55" spans="1:10" ht="15.75" customHeight="1" x14ac:dyDescent="0.25">
      <c r="A55" s="35"/>
      <c r="B55" s="37"/>
      <c r="C55" s="39"/>
      <c r="D55" s="20" t="s">
        <v>3</v>
      </c>
      <c r="E55" s="17">
        <f>SUM(F55:H55)</f>
        <v>10000000</v>
      </c>
      <c r="F55" s="21">
        <v>10000000</v>
      </c>
      <c r="G55" s="21">
        <v>0</v>
      </c>
      <c r="H55" s="21">
        <v>0</v>
      </c>
      <c r="I55" s="82"/>
      <c r="J55" s="41"/>
    </row>
    <row r="56" spans="1:10" ht="15.75" customHeight="1" x14ac:dyDescent="0.25">
      <c r="A56" s="35"/>
      <c r="B56" s="37"/>
      <c r="C56" s="39"/>
      <c r="D56" s="20" t="s">
        <v>2</v>
      </c>
      <c r="E56" s="17">
        <f t="shared" ref="E56:E58" si="31">SUM(F56:H56)</f>
        <v>0</v>
      </c>
      <c r="F56" s="21">
        <v>0</v>
      </c>
      <c r="G56" s="21">
        <v>0</v>
      </c>
      <c r="H56" s="21">
        <v>0</v>
      </c>
      <c r="I56" s="82"/>
      <c r="J56" s="41"/>
    </row>
    <row r="57" spans="1:10" ht="15.75" customHeight="1" x14ac:dyDescent="0.25">
      <c r="A57" s="35"/>
      <c r="B57" s="37"/>
      <c r="C57" s="39"/>
      <c r="D57" s="20" t="s">
        <v>1</v>
      </c>
      <c r="E57" s="17">
        <f t="shared" si="31"/>
        <v>0</v>
      </c>
      <c r="F57" s="21">
        <v>0</v>
      </c>
      <c r="G57" s="21">
        <v>0</v>
      </c>
      <c r="H57" s="21">
        <v>0</v>
      </c>
      <c r="I57" s="82"/>
      <c r="J57" s="41"/>
    </row>
    <row r="58" spans="1:10" ht="13.5" customHeight="1" x14ac:dyDescent="0.25">
      <c r="A58" s="36"/>
      <c r="B58" s="38"/>
      <c r="C58" s="39"/>
      <c r="D58" s="22" t="s">
        <v>4</v>
      </c>
      <c r="E58" s="23">
        <f t="shared" si="31"/>
        <v>0</v>
      </c>
      <c r="F58" s="23">
        <v>0</v>
      </c>
      <c r="G58" s="23">
        <v>0</v>
      </c>
      <c r="H58" s="23">
        <v>0</v>
      </c>
      <c r="I58" s="83"/>
      <c r="J58" s="42"/>
    </row>
    <row r="59" spans="1:10" ht="15.75" customHeight="1" x14ac:dyDescent="0.25">
      <c r="A59" s="84" t="s">
        <v>67</v>
      </c>
      <c r="B59" s="80" t="s">
        <v>25</v>
      </c>
      <c r="C59" s="71" t="s">
        <v>5</v>
      </c>
      <c r="D59" s="16" t="s">
        <v>7</v>
      </c>
      <c r="E59" s="17">
        <f>SUM(F59:H59)</f>
        <v>0</v>
      </c>
      <c r="F59" s="17">
        <f>SUM(F60:F63)</f>
        <v>0</v>
      </c>
      <c r="G59" s="17">
        <f t="shared" ref="G59:H59" si="32">SUM(G60:G63)</f>
        <v>0</v>
      </c>
      <c r="H59" s="17">
        <f t="shared" si="32"/>
        <v>0</v>
      </c>
      <c r="I59" s="50" t="s">
        <v>41</v>
      </c>
      <c r="J59" s="59" t="s">
        <v>22</v>
      </c>
    </row>
    <row r="60" spans="1:10" x14ac:dyDescent="0.25">
      <c r="A60" s="35"/>
      <c r="B60" s="37"/>
      <c r="C60" s="66"/>
      <c r="D60" s="20" t="s">
        <v>3</v>
      </c>
      <c r="E60" s="17">
        <f>SUM(F60:H60)</f>
        <v>0</v>
      </c>
      <c r="F60" s="21">
        <v>0</v>
      </c>
      <c r="G60" s="21">
        <v>0</v>
      </c>
      <c r="H60" s="21">
        <v>0</v>
      </c>
      <c r="I60" s="82"/>
      <c r="J60" s="60"/>
    </row>
    <row r="61" spans="1:10" x14ac:dyDescent="0.25">
      <c r="A61" s="35"/>
      <c r="B61" s="37"/>
      <c r="C61" s="66"/>
      <c r="D61" s="20" t="s">
        <v>2</v>
      </c>
      <c r="E61" s="17">
        <f t="shared" ref="E61:E63" si="33">SUM(F61:H61)</f>
        <v>0</v>
      </c>
      <c r="F61" s="21">
        <v>0</v>
      </c>
      <c r="G61" s="21">
        <v>0</v>
      </c>
      <c r="H61" s="21">
        <v>0</v>
      </c>
      <c r="I61" s="82"/>
      <c r="J61" s="60"/>
    </row>
    <row r="62" spans="1:10" x14ac:dyDescent="0.25">
      <c r="A62" s="35"/>
      <c r="B62" s="37"/>
      <c r="C62" s="66"/>
      <c r="D62" s="20" t="s">
        <v>1</v>
      </c>
      <c r="E62" s="17">
        <f t="shared" si="33"/>
        <v>0</v>
      </c>
      <c r="F62" s="21">
        <v>0</v>
      </c>
      <c r="G62" s="21">
        <v>0</v>
      </c>
      <c r="H62" s="21">
        <v>0</v>
      </c>
      <c r="I62" s="82"/>
      <c r="J62" s="60"/>
    </row>
    <row r="63" spans="1:10" ht="16.5" customHeight="1" x14ac:dyDescent="0.25">
      <c r="A63" s="36"/>
      <c r="B63" s="38"/>
      <c r="C63" s="67"/>
      <c r="D63" s="22" t="s">
        <v>4</v>
      </c>
      <c r="E63" s="23">
        <f t="shared" si="33"/>
        <v>0</v>
      </c>
      <c r="F63" s="23">
        <v>0</v>
      </c>
      <c r="G63" s="23">
        <v>0</v>
      </c>
      <c r="H63" s="23">
        <v>0</v>
      </c>
      <c r="I63" s="83"/>
      <c r="J63" s="61"/>
    </row>
    <row r="64" spans="1:10" ht="15.75" customHeight="1" x14ac:dyDescent="0.25">
      <c r="A64" s="54" t="s">
        <v>68</v>
      </c>
      <c r="B64" s="68" t="s">
        <v>60</v>
      </c>
      <c r="C64" s="57" t="s">
        <v>5</v>
      </c>
      <c r="D64" s="16" t="s">
        <v>7</v>
      </c>
      <c r="E64" s="17">
        <f>SUM(F64:H64)</f>
        <v>111089300</v>
      </c>
      <c r="F64" s="17">
        <f>SUM(F65:F68)</f>
        <v>111089300</v>
      </c>
      <c r="G64" s="17">
        <f t="shared" ref="G64:H64" si="34">SUM(G65:G68)</f>
        <v>0</v>
      </c>
      <c r="H64" s="17">
        <f t="shared" si="34"/>
        <v>0</v>
      </c>
      <c r="I64" s="114" t="s">
        <v>101</v>
      </c>
      <c r="J64" s="59" t="s">
        <v>57</v>
      </c>
    </row>
    <row r="65" spans="1:10" ht="15" customHeight="1" x14ac:dyDescent="0.25">
      <c r="A65" s="55"/>
      <c r="B65" s="69"/>
      <c r="C65" s="57"/>
      <c r="D65" s="20" t="s">
        <v>3</v>
      </c>
      <c r="E65" s="17">
        <f t="shared" ref="E65:E68" si="35">SUM(F65:H65)</f>
        <v>11100</v>
      </c>
      <c r="F65" s="24">
        <f>F70</f>
        <v>11100</v>
      </c>
      <c r="G65" s="24">
        <f t="shared" ref="G65:H65" si="36">G70</f>
        <v>0</v>
      </c>
      <c r="H65" s="24">
        <f t="shared" si="36"/>
        <v>0</v>
      </c>
      <c r="I65" s="115"/>
      <c r="J65" s="60"/>
    </row>
    <row r="66" spans="1:10" ht="15.75" customHeight="1" x14ac:dyDescent="0.25">
      <c r="A66" s="55"/>
      <c r="B66" s="69"/>
      <c r="C66" s="57"/>
      <c r="D66" s="20" t="s">
        <v>2</v>
      </c>
      <c r="E66" s="17">
        <f t="shared" si="35"/>
        <v>0</v>
      </c>
      <c r="F66" s="24">
        <f t="shared" ref="F66:F68" si="37">F71</f>
        <v>0</v>
      </c>
      <c r="G66" s="24">
        <f t="shared" ref="G66:H66" si="38">G71</f>
        <v>0</v>
      </c>
      <c r="H66" s="24">
        <f t="shared" si="38"/>
        <v>0</v>
      </c>
      <c r="I66" s="115"/>
      <c r="J66" s="60"/>
    </row>
    <row r="67" spans="1:10" ht="15.75" customHeight="1" x14ac:dyDescent="0.25">
      <c r="A67" s="55"/>
      <c r="B67" s="69"/>
      <c r="C67" s="57"/>
      <c r="D67" s="20" t="s">
        <v>1</v>
      </c>
      <c r="E67" s="17">
        <f t="shared" si="35"/>
        <v>111078200</v>
      </c>
      <c r="F67" s="24">
        <f t="shared" si="37"/>
        <v>111078200</v>
      </c>
      <c r="G67" s="24">
        <f t="shared" ref="G67:H67" si="39">G72</f>
        <v>0</v>
      </c>
      <c r="H67" s="24">
        <f t="shared" si="39"/>
        <v>0</v>
      </c>
      <c r="I67" s="115"/>
      <c r="J67" s="60"/>
    </row>
    <row r="68" spans="1:10" ht="15" customHeight="1" x14ac:dyDescent="0.25">
      <c r="A68" s="105"/>
      <c r="B68" s="70"/>
      <c r="C68" s="57"/>
      <c r="D68" s="22" t="s">
        <v>4</v>
      </c>
      <c r="E68" s="23">
        <f t="shared" si="35"/>
        <v>0</v>
      </c>
      <c r="F68" s="24">
        <f t="shared" si="37"/>
        <v>0</v>
      </c>
      <c r="G68" s="24">
        <f t="shared" ref="G68:H68" si="40">G73</f>
        <v>0</v>
      </c>
      <c r="H68" s="24">
        <f t="shared" si="40"/>
        <v>0</v>
      </c>
      <c r="I68" s="116"/>
      <c r="J68" s="61"/>
    </row>
    <row r="69" spans="1:10" ht="15.75" customHeight="1" x14ac:dyDescent="0.25">
      <c r="A69" s="59" t="s">
        <v>69</v>
      </c>
      <c r="B69" s="104" t="s">
        <v>28</v>
      </c>
      <c r="C69" s="39">
        <v>2026</v>
      </c>
      <c r="D69" s="16" t="s">
        <v>7</v>
      </c>
      <c r="E69" s="17">
        <f t="shared" ref="E69:E83" si="41">SUM(F69:H69)</f>
        <v>111089300</v>
      </c>
      <c r="F69" s="17">
        <f>F70+F71+F72+F73</f>
        <v>111089300</v>
      </c>
      <c r="G69" s="17">
        <f t="shared" ref="G69:H69" si="42">G70+G71+G72+G73</f>
        <v>0</v>
      </c>
      <c r="H69" s="17">
        <f t="shared" si="42"/>
        <v>0</v>
      </c>
      <c r="I69" s="43" t="s">
        <v>44</v>
      </c>
      <c r="J69" s="40" t="s">
        <v>16</v>
      </c>
    </row>
    <row r="70" spans="1:10" x14ac:dyDescent="0.25">
      <c r="A70" s="60"/>
      <c r="B70" s="104"/>
      <c r="C70" s="39"/>
      <c r="D70" s="20" t="s">
        <v>3</v>
      </c>
      <c r="E70" s="17">
        <f t="shared" si="41"/>
        <v>11100</v>
      </c>
      <c r="F70" s="21">
        <v>11100</v>
      </c>
      <c r="G70" s="21">
        <v>0</v>
      </c>
      <c r="H70" s="21">
        <v>0</v>
      </c>
      <c r="I70" s="46"/>
      <c r="J70" s="41"/>
    </row>
    <row r="71" spans="1:10" x14ac:dyDescent="0.25">
      <c r="A71" s="60"/>
      <c r="B71" s="104"/>
      <c r="C71" s="39"/>
      <c r="D71" s="20" t="s">
        <v>2</v>
      </c>
      <c r="E71" s="17">
        <f t="shared" si="41"/>
        <v>0</v>
      </c>
      <c r="F71" s="21">
        <v>0</v>
      </c>
      <c r="G71" s="21">
        <v>0</v>
      </c>
      <c r="H71" s="21">
        <v>0</v>
      </c>
      <c r="I71" s="46"/>
      <c r="J71" s="41"/>
    </row>
    <row r="72" spans="1:10" x14ac:dyDescent="0.25">
      <c r="A72" s="60"/>
      <c r="B72" s="104"/>
      <c r="C72" s="39"/>
      <c r="D72" s="20" t="s">
        <v>1</v>
      </c>
      <c r="E72" s="17">
        <f t="shared" si="41"/>
        <v>111078200</v>
      </c>
      <c r="F72" s="21">
        <v>111078200</v>
      </c>
      <c r="G72" s="21">
        <v>0</v>
      </c>
      <c r="H72" s="21">
        <v>0</v>
      </c>
      <c r="I72" s="46"/>
      <c r="J72" s="41"/>
    </row>
    <row r="73" spans="1:10" x14ac:dyDescent="0.25">
      <c r="A73" s="61"/>
      <c r="B73" s="104"/>
      <c r="C73" s="39"/>
      <c r="D73" s="20" t="s">
        <v>4</v>
      </c>
      <c r="E73" s="17">
        <f t="shared" si="41"/>
        <v>0</v>
      </c>
      <c r="F73" s="21">
        <v>0</v>
      </c>
      <c r="G73" s="21">
        <v>0</v>
      </c>
      <c r="H73" s="21">
        <v>0</v>
      </c>
      <c r="I73" s="46"/>
      <c r="J73" s="41"/>
    </row>
    <row r="74" spans="1:10" x14ac:dyDescent="0.25">
      <c r="A74" s="112" t="s">
        <v>70</v>
      </c>
      <c r="B74" s="80" t="s">
        <v>76</v>
      </c>
      <c r="C74" s="58" t="s">
        <v>5</v>
      </c>
      <c r="D74" s="16" t="s">
        <v>7</v>
      </c>
      <c r="E74" s="17">
        <f>SUM(F74:H74)</f>
        <v>73008300</v>
      </c>
      <c r="F74" s="17">
        <f>F75+F76+F77+F78</f>
        <v>24336100</v>
      </c>
      <c r="G74" s="17">
        <f t="shared" ref="G74:H74" si="43">G75+G76+G77+G78</f>
        <v>24336100</v>
      </c>
      <c r="H74" s="17">
        <f t="shared" si="43"/>
        <v>24336100</v>
      </c>
      <c r="I74" s="114" t="s">
        <v>98</v>
      </c>
      <c r="J74" s="59" t="s">
        <v>57</v>
      </c>
    </row>
    <row r="75" spans="1:10" x14ac:dyDescent="0.25">
      <c r="A75" s="55"/>
      <c r="B75" s="37"/>
      <c r="C75" s="57"/>
      <c r="D75" s="20" t="s">
        <v>3</v>
      </c>
      <c r="E75" s="17">
        <f>SUM(F75:H75)</f>
        <v>73008300</v>
      </c>
      <c r="F75" s="21">
        <f t="shared" ref="F75:H77" si="44">F90+F85+F80</f>
        <v>24336100</v>
      </c>
      <c r="G75" s="21">
        <f t="shared" si="44"/>
        <v>24336100</v>
      </c>
      <c r="H75" s="21">
        <f t="shared" si="44"/>
        <v>24336100</v>
      </c>
      <c r="I75" s="115"/>
      <c r="J75" s="60"/>
    </row>
    <row r="76" spans="1:10" x14ac:dyDescent="0.25">
      <c r="A76" s="55"/>
      <c r="B76" s="37"/>
      <c r="C76" s="57"/>
      <c r="D76" s="20" t="s">
        <v>2</v>
      </c>
      <c r="E76" s="17">
        <f>SUM(F76:H76)</f>
        <v>0</v>
      </c>
      <c r="F76" s="21">
        <f t="shared" si="44"/>
        <v>0</v>
      </c>
      <c r="G76" s="21">
        <f t="shared" si="44"/>
        <v>0</v>
      </c>
      <c r="H76" s="21">
        <f t="shared" si="44"/>
        <v>0</v>
      </c>
      <c r="I76" s="115"/>
      <c r="J76" s="60"/>
    </row>
    <row r="77" spans="1:10" ht="15.75" customHeight="1" x14ac:dyDescent="0.25">
      <c r="A77" s="55"/>
      <c r="B77" s="37"/>
      <c r="C77" s="57"/>
      <c r="D77" s="20" t="s">
        <v>1</v>
      </c>
      <c r="E77" s="17">
        <f>SUM(F77:H77)</f>
        <v>0</v>
      </c>
      <c r="F77" s="21">
        <f t="shared" si="44"/>
        <v>0</v>
      </c>
      <c r="G77" s="21">
        <f t="shared" si="44"/>
        <v>0</v>
      </c>
      <c r="H77" s="21">
        <f t="shared" si="44"/>
        <v>0</v>
      </c>
      <c r="I77" s="115"/>
      <c r="J77" s="60"/>
    </row>
    <row r="78" spans="1:10" ht="54" customHeight="1" x14ac:dyDescent="0.25">
      <c r="A78" s="105"/>
      <c r="B78" s="37"/>
      <c r="C78" s="57"/>
      <c r="D78" s="25" t="s">
        <v>4</v>
      </c>
      <c r="E78" s="26">
        <f>SUM(F78:H78)</f>
        <v>0</v>
      </c>
      <c r="F78" s="24">
        <f t="shared" ref="F78:G78" si="45">F93+F88+F83</f>
        <v>0</v>
      </c>
      <c r="G78" s="24">
        <f t="shared" si="45"/>
        <v>0</v>
      </c>
      <c r="H78" s="24">
        <f>H93+H88+H83</f>
        <v>0</v>
      </c>
      <c r="I78" s="116"/>
      <c r="J78" s="61"/>
    </row>
    <row r="79" spans="1:10" ht="15.75" customHeight="1" x14ac:dyDescent="0.25">
      <c r="A79" s="35" t="s">
        <v>71</v>
      </c>
      <c r="B79" s="80" t="s">
        <v>40</v>
      </c>
      <c r="C79" s="71" t="s">
        <v>5</v>
      </c>
      <c r="D79" s="16" t="s">
        <v>7</v>
      </c>
      <c r="E79" s="17">
        <f t="shared" si="41"/>
        <v>1350000</v>
      </c>
      <c r="F79" s="17">
        <f>SUM(F80:F83)</f>
        <v>450000</v>
      </c>
      <c r="G79" s="17">
        <f t="shared" ref="G79" si="46">SUM(G80:G83)</f>
        <v>450000</v>
      </c>
      <c r="H79" s="17">
        <f t="shared" ref="H79" si="47">SUM(H80:H83)</f>
        <v>450000</v>
      </c>
      <c r="I79" s="50" t="s">
        <v>55</v>
      </c>
      <c r="J79" s="40" t="s">
        <v>51</v>
      </c>
    </row>
    <row r="80" spans="1:10" x14ac:dyDescent="0.25">
      <c r="A80" s="35"/>
      <c r="B80" s="37"/>
      <c r="C80" s="66"/>
      <c r="D80" s="20" t="s">
        <v>3</v>
      </c>
      <c r="E80" s="17">
        <f t="shared" si="41"/>
        <v>1350000</v>
      </c>
      <c r="F80" s="21">
        <v>450000</v>
      </c>
      <c r="G80" s="21">
        <v>450000</v>
      </c>
      <c r="H80" s="21">
        <v>450000</v>
      </c>
      <c r="I80" s="82"/>
      <c r="J80" s="41"/>
    </row>
    <row r="81" spans="1:10" x14ac:dyDescent="0.25">
      <c r="A81" s="35"/>
      <c r="B81" s="37"/>
      <c r="C81" s="66"/>
      <c r="D81" s="20" t="s">
        <v>2</v>
      </c>
      <c r="E81" s="17">
        <f t="shared" si="41"/>
        <v>0</v>
      </c>
      <c r="F81" s="21">
        <v>0</v>
      </c>
      <c r="G81" s="21">
        <v>0</v>
      </c>
      <c r="H81" s="21">
        <v>0</v>
      </c>
      <c r="I81" s="82"/>
      <c r="J81" s="41"/>
    </row>
    <row r="82" spans="1:10" x14ac:dyDescent="0.25">
      <c r="A82" s="35"/>
      <c r="B82" s="37"/>
      <c r="C82" s="66"/>
      <c r="D82" s="20" t="s">
        <v>1</v>
      </c>
      <c r="E82" s="17">
        <f t="shared" si="41"/>
        <v>0</v>
      </c>
      <c r="F82" s="21">
        <v>0</v>
      </c>
      <c r="G82" s="21">
        <v>0</v>
      </c>
      <c r="H82" s="21">
        <v>0</v>
      </c>
      <c r="I82" s="82"/>
      <c r="J82" s="41"/>
    </row>
    <row r="83" spans="1:10" ht="15.75" customHeight="1" x14ac:dyDescent="0.25">
      <c r="A83" s="36"/>
      <c r="B83" s="38"/>
      <c r="C83" s="66"/>
      <c r="D83" s="22" t="s">
        <v>4</v>
      </c>
      <c r="E83" s="23">
        <f t="shared" si="41"/>
        <v>0</v>
      </c>
      <c r="F83" s="24">
        <v>0</v>
      </c>
      <c r="G83" s="24">
        <v>0</v>
      </c>
      <c r="H83" s="24">
        <v>0</v>
      </c>
      <c r="I83" s="83"/>
      <c r="J83" s="41"/>
    </row>
    <row r="84" spans="1:10" s="33" customFormat="1" ht="15.75" customHeight="1" x14ac:dyDescent="0.25">
      <c r="A84" s="71" t="s">
        <v>77</v>
      </c>
      <c r="B84" s="80" t="s">
        <v>26</v>
      </c>
      <c r="C84" s="71" t="s">
        <v>5</v>
      </c>
      <c r="D84" s="16" t="s">
        <v>7</v>
      </c>
      <c r="E84" s="17">
        <f t="shared" ref="E84:E93" si="48">SUM(F84:H84)</f>
        <v>2520000</v>
      </c>
      <c r="F84" s="17">
        <f>F85+F86+F87+F88</f>
        <v>840000</v>
      </c>
      <c r="G84" s="17">
        <f t="shared" ref="G84:H84" si="49">G85+G86+G87+G88</f>
        <v>840000</v>
      </c>
      <c r="H84" s="17">
        <f t="shared" si="49"/>
        <v>840000</v>
      </c>
      <c r="I84" s="113" t="s">
        <v>45</v>
      </c>
      <c r="J84" s="72" t="s">
        <v>86</v>
      </c>
    </row>
    <row r="85" spans="1:10" s="33" customFormat="1" x14ac:dyDescent="0.25">
      <c r="A85" s="66"/>
      <c r="B85" s="37"/>
      <c r="C85" s="66"/>
      <c r="D85" s="20" t="s">
        <v>3</v>
      </c>
      <c r="E85" s="17">
        <f t="shared" si="48"/>
        <v>2520000</v>
      </c>
      <c r="F85" s="21">
        <f>300000+540000</f>
        <v>840000</v>
      </c>
      <c r="G85" s="21">
        <f t="shared" ref="G85:H85" si="50">300000+540000</f>
        <v>840000</v>
      </c>
      <c r="H85" s="21">
        <f t="shared" si="50"/>
        <v>840000</v>
      </c>
      <c r="I85" s="113"/>
      <c r="J85" s="73"/>
    </row>
    <row r="86" spans="1:10" s="33" customFormat="1" x14ac:dyDescent="0.25">
      <c r="A86" s="66"/>
      <c r="B86" s="37"/>
      <c r="C86" s="66"/>
      <c r="D86" s="20" t="s">
        <v>2</v>
      </c>
      <c r="E86" s="17">
        <f t="shared" si="48"/>
        <v>0</v>
      </c>
      <c r="F86" s="21">
        <v>0</v>
      </c>
      <c r="G86" s="21">
        <v>0</v>
      </c>
      <c r="H86" s="21">
        <v>0</v>
      </c>
      <c r="I86" s="113"/>
      <c r="J86" s="73"/>
    </row>
    <row r="87" spans="1:10" s="33" customFormat="1" x14ac:dyDescent="0.25">
      <c r="A87" s="66"/>
      <c r="B87" s="37"/>
      <c r="C87" s="66"/>
      <c r="D87" s="20" t="s">
        <v>1</v>
      </c>
      <c r="E87" s="17">
        <f t="shared" si="48"/>
        <v>0</v>
      </c>
      <c r="F87" s="21">
        <v>0</v>
      </c>
      <c r="G87" s="21">
        <v>0</v>
      </c>
      <c r="H87" s="21">
        <v>0</v>
      </c>
      <c r="I87" s="113"/>
      <c r="J87" s="73"/>
    </row>
    <row r="88" spans="1:10" s="33" customFormat="1" x14ac:dyDescent="0.25">
      <c r="A88" s="67"/>
      <c r="B88" s="38"/>
      <c r="C88" s="66"/>
      <c r="D88" s="20" t="s">
        <v>4</v>
      </c>
      <c r="E88" s="17">
        <f t="shared" si="48"/>
        <v>0</v>
      </c>
      <c r="F88" s="21">
        <v>0</v>
      </c>
      <c r="G88" s="21">
        <v>0</v>
      </c>
      <c r="H88" s="21">
        <v>0</v>
      </c>
      <c r="I88" s="113"/>
      <c r="J88" s="73"/>
    </row>
    <row r="89" spans="1:10" x14ac:dyDescent="0.25">
      <c r="A89" s="59" t="s">
        <v>78</v>
      </c>
      <c r="B89" s="80" t="s">
        <v>27</v>
      </c>
      <c r="C89" s="39" t="s">
        <v>5</v>
      </c>
      <c r="D89" s="16" t="s">
        <v>7</v>
      </c>
      <c r="E89" s="17">
        <f t="shared" si="48"/>
        <v>69138300</v>
      </c>
      <c r="F89" s="17">
        <f>F90+F91+F92+F93</f>
        <v>23046100</v>
      </c>
      <c r="G89" s="17">
        <f t="shared" ref="G89:H89" si="51">G90+G91+G92+G93</f>
        <v>23046100</v>
      </c>
      <c r="H89" s="17">
        <f t="shared" si="51"/>
        <v>23046100</v>
      </c>
      <c r="I89" s="113" t="s">
        <v>54</v>
      </c>
      <c r="J89" s="40" t="s">
        <v>15</v>
      </c>
    </row>
    <row r="90" spans="1:10" x14ac:dyDescent="0.25">
      <c r="A90" s="60"/>
      <c r="B90" s="37"/>
      <c r="C90" s="39"/>
      <c r="D90" s="20" t="s">
        <v>3</v>
      </c>
      <c r="E90" s="17">
        <f t="shared" si="48"/>
        <v>69138300</v>
      </c>
      <c r="F90" s="21">
        <v>23046100</v>
      </c>
      <c r="G90" s="21">
        <v>23046100</v>
      </c>
      <c r="H90" s="21">
        <v>23046100</v>
      </c>
      <c r="I90" s="113"/>
      <c r="J90" s="41"/>
    </row>
    <row r="91" spans="1:10" x14ac:dyDescent="0.25">
      <c r="A91" s="60"/>
      <c r="B91" s="37"/>
      <c r="C91" s="39"/>
      <c r="D91" s="20" t="s">
        <v>2</v>
      </c>
      <c r="E91" s="17">
        <f t="shared" si="48"/>
        <v>0</v>
      </c>
      <c r="F91" s="21">
        <v>0</v>
      </c>
      <c r="G91" s="21">
        <v>0</v>
      </c>
      <c r="H91" s="21">
        <v>0</v>
      </c>
      <c r="I91" s="113"/>
      <c r="J91" s="41"/>
    </row>
    <row r="92" spans="1:10" x14ac:dyDescent="0.25">
      <c r="A92" s="60"/>
      <c r="B92" s="37"/>
      <c r="C92" s="39"/>
      <c r="D92" s="20" t="s">
        <v>1</v>
      </c>
      <c r="E92" s="17">
        <f t="shared" si="48"/>
        <v>0</v>
      </c>
      <c r="F92" s="21">
        <v>0</v>
      </c>
      <c r="G92" s="21">
        <v>0</v>
      </c>
      <c r="H92" s="21">
        <v>0</v>
      </c>
      <c r="I92" s="113"/>
      <c r="J92" s="41"/>
    </row>
    <row r="93" spans="1:10" x14ac:dyDescent="0.25">
      <c r="A93" s="61"/>
      <c r="B93" s="38"/>
      <c r="C93" s="39"/>
      <c r="D93" s="20" t="s">
        <v>4</v>
      </c>
      <c r="E93" s="17">
        <f t="shared" si="48"/>
        <v>0</v>
      </c>
      <c r="F93" s="21">
        <v>0</v>
      </c>
      <c r="G93" s="21">
        <v>0</v>
      </c>
      <c r="H93" s="21">
        <v>0</v>
      </c>
      <c r="I93" s="113"/>
      <c r="J93" s="41"/>
    </row>
    <row r="94" spans="1:10" ht="15.75" customHeight="1" x14ac:dyDescent="0.25">
      <c r="A94" s="78" t="s">
        <v>72</v>
      </c>
      <c r="B94" s="68" t="s">
        <v>61</v>
      </c>
      <c r="C94" s="39" t="s">
        <v>5</v>
      </c>
      <c r="D94" s="16" t="s">
        <v>7</v>
      </c>
      <c r="E94" s="17">
        <f t="shared" ref="E94:E98" si="52">SUM(F94:H94)</f>
        <v>15000000</v>
      </c>
      <c r="F94" s="17">
        <f t="shared" ref="F94:H94" si="53">SUM(F95:F98)</f>
        <v>5000000</v>
      </c>
      <c r="G94" s="17">
        <f t="shared" si="53"/>
        <v>5000000</v>
      </c>
      <c r="H94" s="17">
        <f t="shared" si="53"/>
        <v>5000000</v>
      </c>
      <c r="I94" s="74" t="s">
        <v>99</v>
      </c>
      <c r="J94" s="40" t="s">
        <v>51</v>
      </c>
    </row>
    <row r="95" spans="1:10" ht="15.75" customHeight="1" x14ac:dyDescent="0.25">
      <c r="A95" s="78"/>
      <c r="B95" s="69"/>
      <c r="C95" s="39"/>
      <c r="D95" s="20" t="s">
        <v>3</v>
      </c>
      <c r="E95" s="17">
        <f t="shared" si="52"/>
        <v>15000000</v>
      </c>
      <c r="F95" s="21">
        <f>F100</f>
        <v>5000000</v>
      </c>
      <c r="G95" s="21">
        <f t="shared" ref="G95:H95" si="54">G100</f>
        <v>5000000</v>
      </c>
      <c r="H95" s="21">
        <f t="shared" si="54"/>
        <v>5000000</v>
      </c>
      <c r="I95" s="75"/>
      <c r="J95" s="41"/>
    </row>
    <row r="96" spans="1:10" ht="15.75" customHeight="1" x14ac:dyDescent="0.25">
      <c r="A96" s="78"/>
      <c r="B96" s="69"/>
      <c r="C96" s="39"/>
      <c r="D96" s="20" t="s">
        <v>2</v>
      </c>
      <c r="E96" s="17">
        <f t="shared" si="52"/>
        <v>0</v>
      </c>
      <c r="F96" s="21">
        <f t="shared" ref="F96:H98" si="55">F101</f>
        <v>0</v>
      </c>
      <c r="G96" s="21">
        <f t="shared" si="55"/>
        <v>0</v>
      </c>
      <c r="H96" s="21">
        <f t="shared" si="55"/>
        <v>0</v>
      </c>
      <c r="I96" s="75"/>
      <c r="J96" s="41"/>
    </row>
    <row r="97" spans="1:10" ht="15.75" customHeight="1" x14ac:dyDescent="0.25">
      <c r="A97" s="78"/>
      <c r="B97" s="69"/>
      <c r="C97" s="39"/>
      <c r="D97" s="20" t="s">
        <v>1</v>
      </c>
      <c r="E97" s="17">
        <f t="shared" si="52"/>
        <v>0</v>
      </c>
      <c r="F97" s="21">
        <f t="shared" si="55"/>
        <v>0</v>
      </c>
      <c r="G97" s="21">
        <f t="shared" si="55"/>
        <v>0</v>
      </c>
      <c r="H97" s="21">
        <f t="shared" si="55"/>
        <v>0</v>
      </c>
      <c r="I97" s="75"/>
      <c r="J97" s="41"/>
    </row>
    <row r="98" spans="1:10" x14ac:dyDescent="0.25">
      <c r="A98" s="79"/>
      <c r="B98" s="70"/>
      <c r="C98" s="39"/>
      <c r="D98" s="20" t="s">
        <v>4</v>
      </c>
      <c r="E98" s="17">
        <f t="shared" si="52"/>
        <v>0</v>
      </c>
      <c r="F98" s="21">
        <f t="shared" si="55"/>
        <v>0</v>
      </c>
      <c r="G98" s="21">
        <f t="shared" si="55"/>
        <v>0</v>
      </c>
      <c r="H98" s="21">
        <f t="shared" si="55"/>
        <v>0</v>
      </c>
      <c r="I98" s="76"/>
      <c r="J98" s="41"/>
    </row>
    <row r="99" spans="1:10" ht="15.75" customHeight="1" x14ac:dyDescent="0.25">
      <c r="A99" s="35" t="s">
        <v>73</v>
      </c>
      <c r="B99" s="37" t="s">
        <v>31</v>
      </c>
      <c r="C99" s="39" t="s">
        <v>5</v>
      </c>
      <c r="D99" s="16" t="s">
        <v>7</v>
      </c>
      <c r="E99" s="17">
        <f>SUM(F99:H99)</f>
        <v>15000000</v>
      </c>
      <c r="F99" s="17">
        <f>SUM(F100:F103)</f>
        <v>5000000</v>
      </c>
      <c r="G99" s="17">
        <f t="shared" ref="G99" si="56">SUM(G100:G103)</f>
        <v>5000000</v>
      </c>
      <c r="H99" s="17">
        <f t="shared" ref="H99" si="57">SUM(H100:H103)</f>
        <v>5000000</v>
      </c>
      <c r="I99" s="43" t="s">
        <v>63</v>
      </c>
      <c r="J99" s="40" t="s">
        <v>51</v>
      </c>
    </row>
    <row r="100" spans="1:10" ht="15.75" customHeight="1" x14ac:dyDescent="0.25">
      <c r="A100" s="35"/>
      <c r="B100" s="37"/>
      <c r="C100" s="39"/>
      <c r="D100" s="20" t="s">
        <v>3</v>
      </c>
      <c r="E100" s="17">
        <f>SUM(F100:H100)</f>
        <v>15000000</v>
      </c>
      <c r="F100" s="21">
        <v>5000000</v>
      </c>
      <c r="G100" s="21">
        <v>5000000</v>
      </c>
      <c r="H100" s="21">
        <v>5000000</v>
      </c>
      <c r="I100" s="46"/>
      <c r="J100" s="41"/>
    </row>
    <row r="101" spans="1:10" ht="15.75" customHeight="1" x14ac:dyDescent="0.25">
      <c r="A101" s="35"/>
      <c r="B101" s="37"/>
      <c r="C101" s="39"/>
      <c r="D101" s="20" t="s">
        <v>2</v>
      </c>
      <c r="E101" s="17">
        <f t="shared" ref="E101:E103" si="58">SUM(F101:H101)</f>
        <v>0</v>
      </c>
      <c r="F101" s="21">
        <v>0</v>
      </c>
      <c r="G101" s="21">
        <v>0</v>
      </c>
      <c r="H101" s="21">
        <v>0</v>
      </c>
      <c r="I101" s="46"/>
      <c r="J101" s="41"/>
    </row>
    <row r="102" spans="1:10" ht="15.75" customHeight="1" x14ac:dyDescent="0.25">
      <c r="A102" s="35"/>
      <c r="B102" s="37"/>
      <c r="C102" s="39"/>
      <c r="D102" s="20" t="s">
        <v>1</v>
      </c>
      <c r="E102" s="17">
        <f t="shared" si="58"/>
        <v>0</v>
      </c>
      <c r="F102" s="21">
        <v>0</v>
      </c>
      <c r="G102" s="21">
        <v>0</v>
      </c>
      <c r="H102" s="21">
        <v>0</v>
      </c>
      <c r="I102" s="46"/>
      <c r="J102" s="41"/>
    </row>
    <row r="103" spans="1:10" ht="15.75" customHeight="1" x14ac:dyDescent="0.25">
      <c r="A103" s="36"/>
      <c r="B103" s="38"/>
      <c r="C103" s="39"/>
      <c r="D103" s="20" t="s">
        <v>4</v>
      </c>
      <c r="E103" s="17">
        <f t="shared" si="58"/>
        <v>0</v>
      </c>
      <c r="F103" s="17">
        <v>0</v>
      </c>
      <c r="G103" s="17">
        <v>0</v>
      </c>
      <c r="H103" s="17">
        <v>0</v>
      </c>
      <c r="I103" s="47"/>
      <c r="J103" s="41"/>
    </row>
    <row r="104" spans="1:10" ht="15.75" customHeight="1" x14ac:dyDescent="0.25">
      <c r="A104" s="55" t="s">
        <v>79</v>
      </c>
      <c r="B104" s="68" t="s">
        <v>85</v>
      </c>
      <c r="C104" s="106" t="s">
        <v>5</v>
      </c>
      <c r="D104" s="16" t="s">
        <v>7</v>
      </c>
      <c r="E104" s="17">
        <f>SUM(F104:H104)</f>
        <v>206492400</v>
      </c>
      <c r="F104" s="17">
        <f>SUM(F105:F108)</f>
        <v>68830800</v>
      </c>
      <c r="G104" s="17">
        <f t="shared" ref="G104" si="59">SUM(G105:G108)</f>
        <v>68830800</v>
      </c>
      <c r="H104" s="17">
        <f t="shared" ref="H104" si="60">SUM(H105:H108)</f>
        <v>68830800</v>
      </c>
      <c r="I104" s="74" t="s">
        <v>100</v>
      </c>
      <c r="J104" s="59" t="s">
        <v>57</v>
      </c>
    </row>
    <row r="105" spans="1:10" x14ac:dyDescent="0.25">
      <c r="A105" s="55"/>
      <c r="B105" s="69"/>
      <c r="C105" s="106"/>
      <c r="D105" s="20" t="s">
        <v>3</v>
      </c>
      <c r="E105" s="17">
        <f>SUM(F105:H105)</f>
        <v>206492400</v>
      </c>
      <c r="F105" s="21">
        <f t="shared" ref="F105:H108" si="61">F110+F115</f>
        <v>68830800</v>
      </c>
      <c r="G105" s="21">
        <f t="shared" si="61"/>
        <v>68830800</v>
      </c>
      <c r="H105" s="21">
        <f t="shared" si="61"/>
        <v>68830800</v>
      </c>
      <c r="I105" s="75"/>
      <c r="J105" s="60"/>
    </row>
    <row r="106" spans="1:10" x14ac:dyDescent="0.25">
      <c r="A106" s="55"/>
      <c r="B106" s="69"/>
      <c r="C106" s="106"/>
      <c r="D106" s="20" t="s">
        <v>2</v>
      </c>
      <c r="E106" s="17">
        <f t="shared" ref="E106:E108" si="62">SUM(F106:H106)</f>
        <v>0</v>
      </c>
      <c r="F106" s="21">
        <f t="shared" si="61"/>
        <v>0</v>
      </c>
      <c r="G106" s="21">
        <f t="shared" si="61"/>
        <v>0</v>
      </c>
      <c r="H106" s="21">
        <f t="shared" si="61"/>
        <v>0</v>
      </c>
      <c r="I106" s="75"/>
      <c r="J106" s="60"/>
    </row>
    <row r="107" spans="1:10" x14ac:dyDescent="0.25">
      <c r="A107" s="55"/>
      <c r="B107" s="69"/>
      <c r="C107" s="106"/>
      <c r="D107" s="20" t="s">
        <v>1</v>
      </c>
      <c r="E107" s="17">
        <f t="shared" si="62"/>
        <v>0</v>
      </c>
      <c r="F107" s="21">
        <f t="shared" si="61"/>
        <v>0</v>
      </c>
      <c r="G107" s="21">
        <f t="shared" si="61"/>
        <v>0</v>
      </c>
      <c r="H107" s="21">
        <f t="shared" si="61"/>
        <v>0</v>
      </c>
      <c r="I107" s="75"/>
      <c r="J107" s="60"/>
    </row>
    <row r="108" spans="1:10" ht="15.75" customHeight="1" x14ac:dyDescent="0.25">
      <c r="A108" s="105"/>
      <c r="B108" s="70"/>
      <c r="C108" s="106"/>
      <c r="D108" s="22" t="s">
        <v>4</v>
      </c>
      <c r="E108" s="23">
        <f t="shared" si="62"/>
        <v>0</v>
      </c>
      <c r="F108" s="24">
        <f t="shared" si="61"/>
        <v>0</v>
      </c>
      <c r="G108" s="24">
        <f t="shared" si="61"/>
        <v>0</v>
      </c>
      <c r="H108" s="24">
        <f t="shared" si="61"/>
        <v>0</v>
      </c>
      <c r="I108" s="76"/>
      <c r="J108" s="61"/>
    </row>
    <row r="109" spans="1:10" ht="15.75" customHeight="1" x14ac:dyDescent="0.25">
      <c r="A109" s="35" t="s">
        <v>80</v>
      </c>
      <c r="B109" s="37" t="s">
        <v>32</v>
      </c>
      <c r="C109" s="39" t="s">
        <v>5</v>
      </c>
      <c r="D109" s="16" t="s">
        <v>7</v>
      </c>
      <c r="E109" s="17">
        <f>SUM(F109:H109)</f>
        <v>190642500</v>
      </c>
      <c r="F109" s="17">
        <f>SUM(F110:F113)</f>
        <v>63547500</v>
      </c>
      <c r="G109" s="17">
        <f t="shared" ref="G109" si="63">SUM(G110:G113)</f>
        <v>63547500</v>
      </c>
      <c r="H109" s="17">
        <f t="shared" ref="H109" si="64">SUM(H110:H113)</f>
        <v>63547500</v>
      </c>
      <c r="I109" s="43" t="s">
        <v>75</v>
      </c>
      <c r="J109" s="40" t="s">
        <v>51</v>
      </c>
    </row>
    <row r="110" spans="1:10" x14ac:dyDescent="0.25">
      <c r="A110" s="35"/>
      <c r="B110" s="37"/>
      <c r="C110" s="39"/>
      <c r="D110" s="20" t="s">
        <v>3</v>
      </c>
      <c r="E110" s="17">
        <f>SUM(F110:H110)</f>
        <v>190642500</v>
      </c>
      <c r="F110" s="21">
        <v>63547500</v>
      </c>
      <c r="G110" s="21">
        <v>63547500</v>
      </c>
      <c r="H110" s="21">
        <v>63547500</v>
      </c>
      <c r="I110" s="46"/>
      <c r="J110" s="41"/>
    </row>
    <row r="111" spans="1:10" x14ac:dyDescent="0.25">
      <c r="A111" s="35"/>
      <c r="B111" s="37"/>
      <c r="C111" s="39"/>
      <c r="D111" s="20" t="s">
        <v>2</v>
      </c>
      <c r="E111" s="17">
        <f t="shared" ref="E111:E113" si="65">SUM(F111:H111)</f>
        <v>0</v>
      </c>
      <c r="F111" s="21">
        <v>0</v>
      </c>
      <c r="G111" s="21">
        <v>0</v>
      </c>
      <c r="H111" s="21">
        <v>0</v>
      </c>
      <c r="I111" s="46"/>
      <c r="J111" s="41"/>
    </row>
    <row r="112" spans="1:10" x14ac:dyDescent="0.25">
      <c r="A112" s="35"/>
      <c r="B112" s="37"/>
      <c r="C112" s="39"/>
      <c r="D112" s="20" t="s">
        <v>1</v>
      </c>
      <c r="E112" s="17">
        <f t="shared" si="65"/>
        <v>0</v>
      </c>
      <c r="F112" s="21">
        <v>0</v>
      </c>
      <c r="G112" s="21">
        <v>0</v>
      </c>
      <c r="H112" s="21">
        <v>0</v>
      </c>
      <c r="I112" s="46"/>
      <c r="J112" s="41"/>
    </row>
    <row r="113" spans="1:10" ht="16.5" customHeight="1" x14ac:dyDescent="0.25">
      <c r="A113" s="36"/>
      <c r="B113" s="38"/>
      <c r="C113" s="39"/>
      <c r="D113" s="22" t="s">
        <v>4</v>
      </c>
      <c r="E113" s="23">
        <f t="shared" si="65"/>
        <v>0</v>
      </c>
      <c r="F113" s="23">
        <v>0</v>
      </c>
      <c r="G113" s="23">
        <v>0</v>
      </c>
      <c r="H113" s="23">
        <v>0</v>
      </c>
      <c r="I113" s="47"/>
      <c r="J113" s="41"/>
    </row>
    <row r="114" spans="1:10" x14ac:dyDescent="0.25">
      <c r="A114" s="35" t="s">
        <v>81</v>
      </c>
      <c r="B114" s="37" t="s">
        <v>43</v>
      </c>
      <c r="C114" s="39" t="s">
        <v>5</v>
      </c>
      <c r="D114" s="16" t="s">
        <v>7</v>
      </c>
      <c r="E114" s="17">
        <f>SUM(F114:H114)</f>
        <v>15849900</v>
      </c>
      <c r="F114" s="17">
        <f>SUM(F115:F118)</f>
        <v>5283300</v>
      </c>
      <c r="G114" s="17">
        <f t="shared" ref="G114" si="66">SUM(G115:G118)</f>
        <v>5283300</v>
      </c>
      <c r="H114" s="17">
        <f t="shared" ref="H114" si="67">SUM(H115:H118)</f>
        <v>5283300</v>
      </c>
      <c r="I114" s="43" t="s">
        <v>88</v>
      </c>
      <c r="J114" s="40" t="s">
        <v>16</v>
      </c>
    </row>
    <row r="115" spans="1:10" x14ac:dyDescent="0.25">
      <c r="A115" s="35"/>
      <c r="B115" s="37"/>
      <c r="C115" s="39"/>
      <c r="D115" s="20" t="s">
        <v>3</v>
      </c>
      <c r="E115" s="17">
        <f>SUM(F115:H115)</f>
        <v>15849900</v>
      </c>
      <c r="F115" s="21">
        <v>5283300</v>
      </c>
      <c r="G115" s="21">
        <v>5283300</v>
      </c>
      <c r="H115" s="21">
        <v>5283300</v>
      </c>
      <c r="I115" s="44"/>
      <c r="J115" s="41"/>
    </row>
    <row r="116" spans="1:10" x14ac:dyDescent="0.25">
      <c r="A116" s="35"/>
      <c r="B116" s="37"/>
      <c r="C116" s="39"/>
      <c r="D116" s="20" t="s">
        <v>2</v>
      </c>
      <c r="E116" s="17">
        <f t="shared" ref="E116:E118" si="68">SUM(F116:H116)</f>
        <v>0</v>
      </c>
      <c r="F116" s="21">
        <v>0</v>
      </c>
      <c r="G116" s="21">
        <v>0</v>
      </c>
      <c r="H116" s="21">
        <v>0</v>
      </c>
      <c r="I116" s="44"/>
      <c r="J116" s="41"/>
    </row>
    <row r="117" spans="1:10" x14ac:dyDescent="0.25">
      <c r="A117" s="35"/>
      <c r="B117" s="37"/>
      <c r="C117" s="39"/>
      <c r="D117" s="20" t="s">
        <v>1</v>
      </c>
      <c r="E117" s="17">
        <f t="shared" si="68"/>
        <v>0</v>
      </c>
      <c r="F117" s="21">
        <v>0</v>
      </c>
      <c r="G117" s="21">
        <v>0</v>
      </c>
      <c r="H117" s="21">
        <v>0</v>
      </c>
      <c r="I117" s="44"/>
      <c r="J117" s="41"/>
    </row>
    <row r="118" spans="1:10" ht="16.5" customHeight="1" x14ac:dyDescent="0.25">
      <c r="A118" s="36"/>
      <c r="B118" s="38"/>
      <c r="C118" s="39"/>
      <c r="D118" s="22" t="s">
        <v>4</v>
      </c>
      <c r="E118" s="23">
        <f t="shared" si="68"/>
        <v>0</v>
      </c>
      <c r="F118" s="23">
        <v>0</v>
      </c>
      <c r="G118" s="23">
        <v>0</v>
      </c>
      <c r="H118" s="23">
        <v>0</v>
      </c>
      <c r="I118" s="45"/>
      <c r="J118" s="41"/>
    </row>
    <row r="119" spans="1:10" ht="15.75" customHeight="1" x14ac:dyDescent="0.25">
      <c r="A119" s="56">
        <v>3</v>
      </c>
      <c r="B119" s="108" t="s">
        <v>95</v>
      </c>
      <c r="C119" s="39" t="s">
        <v>5</v>
      </c>
      <c r="D119" s="16" t="s">
        <v>7</v>
      </c>
      <c r="E119" s="17">
        <f>SUM(F119:H119)</f>
        <v>8837400</v>
      </c>
      <c r="F119" s="17">
        <f>SUM(F120:F123)</f>
        <v>2944000</v>
      </c>
      <c r="G119" s="17">
        <f t="shared" ref="G119:H119" si="69">SUM(G120:G123)</f>
        <v>2946700</v>
      </c>
      <c r="H119" s="17">
        <f t="shared" si="69"/>
        <v>2946700</v>
      </c>
      <c r="I119" s="109" t="s">
        <v>35</v>
      </c>
      <c r="J119" s="40" t="s">
        <v>36</v>
      </c>
    </row>
    <row r="120" spans="1:10" x14ac:dyDescent="0.25">
      <c r="A120" s="49"/>
      <c r="B120" s="57"/>
      <c r="C120" s="39"/>
      <c r="D120" s="16" t="s">
        <v>3</v>
      </c>
      <c r="E120" s="17">
        <f>SUM(F120:H120)</f>
        <v>8631900</v>
      </c>
      <c r="F120" s="17">
        <f>F125</f>
        <v>2877300</v>
      </c>
      <c r="G120" s="17">
        <f t="shared" ref="G120:H120" si="70">G125</f>
        <v>2877300</v>
      </c>
      <c r="H120" s="17">
        <f t="shared" si="70"/>
        <v>2877300</v>
      </c>
      <c r="I120" s="110"/>
      <c r="J120" s="41"/>
    </row>
    <row r="121" spans="1:10" x14ac:dyDescent="0.25">
      <c r="A121" s="49"/>
      <c r="B121" s="57"/>
      <c r="C121" s="39"/>
      <c r="D121" s="16" t="s">
        <v>2</v>
      </c>
      <c r="E121" s="17">
        <f t="shared" ref="E121:E123" si="71">SUM(F121:H121)</f>
        <v>205500</v>
      </c>
      <c r="F121" s="17">
        <f t="shared" ref="F121:H123" si="72">F126</f>
        <v>66700</v>
      </c>
      <c r="G121" s="17">
        <f t="shared" si="72"/>
        <v>69400</v>
      </c>
      <c r="H121" s="17">
        <f t="shared" si="72"/>
        <v>69400</v>
      </c>
      <c r="I121" s="110"/>
      <c r="J121" s="41"/>
    </row>
    <row r="122" spans="1:10" x14ac:dyDescent="0.25">
      <c r="A122" s="49"/>
      <c r="B122" s="57"/>
      <c r="C122" s="39"/>
      <c r="D122" s="16" t="s">
        <v>1</v>
      </c>
      <c r="E122" s="17">
        <f t="shared" si="71"/>
        <v>0</v>
      </c>
      <c r="F122" s="17">
        <f t="shared" si="72"/>
        <v>0</v>
      </c>
      <c r="G122" s="17">
        <f t="shared" si="72"/>
        <v>0</v>
      </c>
      <c r="H122" s="17">
        <f t="shared" si="72"/>
        <v>0</v>
      </c>
      <c r="I122" s="110"/>
      <c r="J122" s="41"/>
    </row>
    <row r="123" spans="1:10" ht="14.25" customHeight="1" x14ac:dyDescent="0.25">
      <c r="A123" s="107"/>
      <c r="B123" s="57"/>
      <c r="C123" s="39"/>
      <c r="D123" s="27" t="s">
        <v>4</v>
      </c>
      <c r="E123" s="23">
        <f t="shared" si="71"/>
        <v>0</v>
      </c>
      <c r="F123" s="17">
        <f t="shared" si="72"/>
        <v>0</v>
      </c>
      <c r="G123" s="17">
        <f t="shared" si="72"/>
        <v>0</v>
      </c>
      <c r="H123" s="17">
        <f t="shared" si="72"/>
        <v>0</v>
      </c>
      <c r="I123" s="111"/>
      <c r="J123" s="42"/>
    </row>
    <row r="124" spans="1:10" x14ac:dyDescent="0.25">
      <c r="A124" s="55" t="s">
        <v>82</v>
      </c>
      <c r="B124" s="80" t="s">
        <v>58</v>
      </c>
      <c r="C124" s="39" t="s">
        <v>5</v>
      </c>
      <c r="D124" s="16" t="s">
        <v>7</v>
      </c>
      <c r="E124" s="17">
        <f>SUM(F124:H124)</f>
        <v>8837400</v>
      </c>
      <c r="F124" s="17">
        <f>SUM(F125:F128)</f>
        <v>2944000</v>
      </c>
      <c r="G124" s="17">
        <f t="shared" ref="G124:H124" si="73">SUM(G125:G128)</f>
        <v>2946700</v>
      </c>
      <c r="H124" s="17">
        <f t="shared" si="73"/>
        <v>2946700</v>
      </c>
      <c r="I124" s="43" t="s">
        <v>93</v>
      </c>
      <c r="J124" s="40" t="s">
        <v>36</v>
      </c>
    </row>
    <row r="125" spans="1:10" x14ac:dyDescent="0.25">
      <c r="A125" s="55"/>
      <c r="B125" s="37"/>
      <c r="C125" s="39"/>
      <c r="D125" s="20" t="s">
        <v>3</v>
      </c>
      <c r="E125" s="17">
        <f>SUM(F125:H125)</f>
        <v>8631900</v>
      </c>
      <c r="F125" s="21">
        <f>F130+F135</f>
        <v>2877300</v>
      </c>
      <c r="G125" s="21">
        <f t="shared" ref="G125:H125" si="74">G130+G135</f>
        <v>2877300</v>
      </c>
      <c r="H125" s="21">
        <f t="shared" si="74"/>
        <v>2877300</v>
      </c>
      <c r="I125" s="46"/>
      <c r="J125" s="41"/>
    </row>
    <row r="126" spans="1:10" x14ac:dyDescent="0.25">
      <c r="A126" s="55"/>
      <c r="B126" s="37"/>
      <c r="C126" s="39"/>
      <c r="D126" s="20" t="s">
        <v>2</v>
      </c>
      <c r="E126" s="17">
        <f t="shared" ref="E126:E128" si="75">SUM(F126:H126)</f>
        <v>205500</v>
      </c>
      <c r="F126" s="21">
        <f t="shared" ref="F126:H128" si="76">F131+F136</f>
        <v>66700</v>
      </c>
      <c r="G126" s="21">
        <f t="shared" si="76"/>
        <v>69400</v>
      </c>
      <c r="H126" s="21">
        <f t="shared" si="76"/>
        <v>69400</v>
      </c>
      <c r="I126" s="46"/>
      <c r="J126" s="41"/>
    </row>
    <row r="127" spans="1:10" x14ac:dyDescent="0.25">
      <c r="A127" s="55"/>
      <c r="B127" s="37"/>
      <c r="C127" s="39"/>
      <c r="D127" s="20" t="s">
        <v>1</v>
      </c>
      <c r="E127" s="17">
        <f t="shared" si="75"/>
        <v>0</v>
      </c>
      <c r="F127" s="21">
        <f t="shared" si="76"/>
        <v>0</v>
      </c>
      <c r="G127" s="21">
        <f t="shared" si="76"/>
        <v>0</v>
      </c>
      <c r="H127" s="21">
        <f t="shared" si="76"/>
        <v>0</v>
      </c>
      <c r="I127" s="46"/>
      <c r="J127" s="41"/>
    </row>
    <row r="128" spans="1:10" ht="42.75" customHeight="1" x14ac:dyDescent="0.25">
      <c r="A128" s="105"/>
      <c r="B128" s="38"/>
      <c r="C128" s="39"/>
      <c r="D128" s="20" t="s">
        <v>4</v>
      </c>
      <c r="E128" s="17">
        <f t="shared" si="75"/>
        <v>0</v>
      </c>
      <c r="F128" s="21">
        <f t="shared" si="76"/>
        <v>0</v>
      </c>
      <c r="G128" s="21">
        <f t="shared" si="76"/>
        <v>0</v>
      </c>
      <c r="H128" s="21">
        <f t="shared" si="76"/>
        <v>0</v>
      </c>
      <c r="I128" s="47"/>
      <c r="J128" s="42"/>
    </row>
    <row r="129" spans="1:10" ht="15.75" customHeight="1" x14ac:dyDescent="0.25">
      <c r="A129" s="35" t="s">
        <v>83</v>
      </c>
      <c r="B129" s="37" t="s">
        <v>33</v>
      </c>
      <c r="C129" s="39" t="s">
        <v>5</v>
      </c>
      <c r="D129" s="16" t="s">
        <v>7</v>
      </c>
      <c r="E129" s="17">
        <f>SUM(F129:H129)</f>
        <v>8631900</v>
      </c>
      <c r="F129" s="17">
        <f>SUM(F130:F133)</f>
        <v>2877300</v>
      </c>
      <c r="G129" s="17">
        <f t="shared" ref="G129:H129" si="77">SUM(G130:G133)</f>
        <v>2877300</v>
      </c>
      <c r="H129" s="17">
        <f t="shared" si="77"/>
        <v>2877300</v>
      </c>
      <c r="I129" s="43" t="s">
        <v>47</v>
      </c>
      <c r="J129" s="40" t="s">
        <v>51</v>
      </c>
    </row>
    <row r="130" spans="1:10" x14ac:dyDescent="0.25">
      <c r="A130" s="35"/>
      <c r="B130" s="37"/>
      <c r="C130" s="39"/>
      <c r="D130" s="20" t="s">
        <v>3</v>
      </c>
      <c r="E130" s="17">
        <f>SUM(F130:H130)</f>
        <v>8631900</v>
      </c>
      <c r="F130" s="21">
        <f>2282000+595300</f>
        <v>2877300</v>
      </c>
      <c r="G130" s="21">
        <f t="shared" ref="G130:H130" si="78">2282000+595300</f>
        <v>2877300</v>
      </c>
      <c r="H130" s="21">
        <f t="shared" si="78"/>
        <v>2877300</v>
      </c>
      <c r="I130" s="46"/>
      <c r="J130" s="41"/>
    </row>
    <row r="131" spans="1:10" x14ac:dyDescent="0.25">
      <c r="A131" s="35"/>
      <c r="B131" s="37"/>
      <c r="C131" s="39"/>
      <c r="D131" s="20" t="s">
        <v>2</v>
      </c>
      <c r="E131" s="17">
        <f t="shared" ref="E131:E133" si="79">SUM(F131:H131)</f>
        <v>0</v>
      </c>
      <c r="F131" s="21">
        <v>0</v>
      </c>
      <c r="G131" s="21">
        <v>0</v>
      </c>
      <c r="H131" s="21">
        <v>0</v>
      </c>
      <c r="I131" s="46"/>
      <c r="J131" s="41"/>
    </row>
    <row r="132" spans="1:10" x14ac:dyDescent="0.25">
      <c r="A132" s="35"/>
      <c r="B132" s="37"/>
      <c r="C132" s="39"/>
      <c r="D132" s="20" t="s">
        <v>1</v>
      </c>
      <c r="E132" s="17">
        <f t="shared" si="79"/>
        <v>0</v>
      </c>
      <c r="F132" s="21">
        <v>0</v>
      </c>
      <c r="G132" s="21">
        <v>0</v>
      </c>
      <c r="H132" s="21">
        <v>0</v>
      </c>
      <c r="I132" s="46"/>
      <c r="J132" s="41"/>
    </row>
    <row r="133" spans="1:10" x14ac:dyDescent="0.25">
      <c r="A133" s="36"/>
      <c r="B133" s="38"/>
      <c r="C133" s="39"/>
      <c r="D133" s="20" t="s">
        <v>4</v>
      </c>
      <c r="E133" s="17">
        <f t="shared" si="79"/>
        <v>0</v>
      </c>
      <c r="F133" s="17">
        <v>0</v>
      </c>
      <c r="G133" s="17">
        <v>0</v>
      </c>
      <c r="H133" s="17">
        <v>0</v>
      </c>
      <c r="I133" s="47"/>
      <c r="J133" s="41"/>
    </row>
    <row r="134" spans="1:10" x14ac:dyDescent="0.25">
      <c r="A134" s="35" t="s">
        <v>84</v>
      </c>
      <c r="B134" s="37" t="s">
        <v>34</v>
      </c>
      <c r="C134" s="39" t="s">
        <v>5</v>
      </c>
      <c r="D134" s="16" t="s">
        <v>7</v>
      </c>
      <c r="E134" s="17">
        <f>SUM(F134:H134)</f>
        <v>205500</v>
      </c>
      <c r="F134" s="17">
        <f>SUM(F135:F138)</f>
        <v>66700</v>
      </c>
      <c r="G134" s="17">
        <f t="shared" ref="G134:H134" si="80">SUM(G135:G138)</f>
        <v>69400</v>
      </c>
      <c r="H134" s="17">
        <f t="shared" si="80"/>
        <v>69400</v>
      </c>
      <c r="I134" s="43" t="s">
        <v>48</v>
      </c>
      <c r="J134" s="40" t="s">
        <v>14</v>
      </c>
    </row>
    <row r="135" spans="1:10" x14ac:dyDescent="0.25">
      <c r="A135" s="35"/>
      <c r="B135" s="37"/>
      <c r="C135" s="39"/>
      <c r="D135" s="20" t="s">
        <v>3</v>
      </c>
      <c r="E135" s="17">
        <f>SUM(F135:H135)</f>
        <v>0</v>
      </c>
      <c r="F135" s="21">
        <v>0</v>
      </c>
      <c r="G135" s="21">
        <v>0</v>
      </c>
      <c r="H135" s="21">
        <v>0</v>
      </c>
      <c r="I135" s="44"/>
      <c r="J135" s="41"/>
    </row>
    <row r="136" spans="1:10" x14ac:dyDescent="0.25">
      <c r="A136" s="35"/>
      <c r="B136" s="37"/>
      <c r="C136" s="39"/>
      <c r="D136" s="20" t="s">
        <v>2</v>
      </c>
      <c r="E136" s="17">
        <f t="shared" ref="E136:E138" si="81">SUM(F136:H136)</f>
        <v>205500</v>
      </c>
      <c r="F136" s="21">
        <v>66700</v>
      </c>
      <c r="G136" s="21">
        <v>69400</v>
      </c>
      <c r="H136" s="21">
        <v>69400</v>
      </c>
      <c r="I136" s="44"/>
      <c r="J136" s="41"/>
    </row>
    <row r="137" spans="1:10" x14ac:dyDescent="0.25">
      <c r="A137" s="35"/>
      <c r="B137" s="37"/>
      <c r="C137" s="39"/>
      <c r="D137" s="20" t="s">
        <v>1</v>
      </c>
      <c r="E137" s="17">
        <f t="shared" si="81"/>
        <v>0</v>
      </c>
      <c r="F137" s="21">
        <v>0</v>
      </c>
      <c r="G137" s="21">
        <v>0</v>
      </c>
      <c r="H137" s="21">
        <v>0</v>
      </c>
      <c r="I137" s="44"/>
      <c r="J137" s="41"/>
    </row>
    <row r="138" spans="1:10" ht="14.25" customHeight="1" x14ac:dyDescent="0.25">
      <c r="A138" s="36"/>
      <c r="B138" s="38"/>
      <c r="C138" s="39"/>
      <c r="D138" s="22" t="s">
        <v>4</v>
      </c>
      <c r="E138" s="23">
        <f t="shared" si="81"/>
        <v>0</v>
      </c>
      <c r="F138" s="24">
        <v>0</v>
      </c>
      <c r="G138" s="24">
        <v>0</v>
      </c>
      <c r="H138" s="24">
        <v>0</v>
      </c>
      <c r="I138" s="45"/>
      <c r="J138" s="42"/>
    </row>
    <row r="139" spans="1:10" x14ac:dyDescent="0.25">
      <c r="E139" s="12"/>
      <c r="F139" s="12"/>
      <c r="G139" s="12"/>
      <c r="H139" s="12"/>
      <c r="I139" s="13"/>
    </row>
    <row r="140" spans="1:10" x14ac:dyDescent="0.25">
      <c r="E140" s="12"/>
      <c r="F140" s="12"/>
      <c r="G140" s="12"/>
      <c r="H140" s="12"/>
      <c r="I140" s="13"/>
    </row>
    <row r="141" spans="1:10" x14ac:dyDescent="0.25">
      <c r="I141" s="13"/>
    </row>
    <row r="142" spans="1:10" x14ac:dyDescent="0.25">
      <c r="I142" s="13"/>
    </row>
    <row r="143" spans="1:10" x14ac:dyDescent="0.25">
      <c r="I143" s="13"/>
    </row>
  </sheetData>
  <mergeCells count="142">
    <mergeCell ref="A44:A48"/>
    <mergeCell ref="B44:B48"/>
    <mergeCell ref="C44:C48"/>
    <mergeCell ref="B59:B63"/>
    <mergeCell ref="C59:C63"/>
    <mergeCell ref="A54:A58"/>
    <mergeCell ref="B54:B58"/>
    <mergeCell ref="C54:C58"/>
    <mergeCell ref="A64:A68"/>
    <mergeCell ref="A74:A78"/>
    <mergeCell ref="B74:B78"/>
    <mergeCell ref="C74:C78"/>
    <mergeCell ref="J74:J78"/>
    <mergeCell ref="A84:A88"/>
    <mergeCell ref="A89:A93"/>
    <mergeCell ref="B84:B88"/>
    <mergeCell ref="B89:B93"/>
    <mergeCell ref="C84:C88"/>
    <mergeCell ref="C89:C93"/>
    <mergeCell ref="I84:I88"/>
    <mergeCell ref="B79:B83"/>
    <mergeCell ref="C79:C83"/>
    <mergeCell ref="I89:I93"/>
    <mergeCell ref="J84:J88"/>
    <mergeCell ref="J89:J93"/>
    <mergeCell ref="J79:J83"/>
    <mergeCell ref="A79:A83"/>
    <mergeCell ref="A124:A128"/>
    <mergeCell ref="B124:B128"/>
    <mergeCell ref="C124:C128"/>
    <mergeCell ref="J124:J128"/>
    <mergeCell ref="A119:A123"/>
    <mergeCell ref="B119:B123"/>
    <mergeCell ref="C119:C123"/>
    <mergeCell ref="J119:J123"/>
    <mergeCell ref="I119:I123"/>
    <mergeCell ref="I124:I128"/>
    <mergeCell ref="J109:J113"/>
    <mergeCell ref="I114:I118"/>
    <mergeCell ref="A104:A108"/>
    <mergeCell ref="B104:B108"/>
    <mergeCell ref="C104:C108"/>
    <mergeCell ref="J104:J108"/>
    <mergeCell ref="A99:A103"/>
    <mergeCell ref="B99:B103"/>
    <mergeCell ref="C99:C103"/>
    <mergeCell ref="J99:J103"/>
    <mergeCell ref="I99:I103"/>
    <mergeCell ref="I104:I108"/>
    <mergeCell ref="A114:A118"/>
    <mergeCell ref="B114:B118"/>
    <mergeCell ref="C114:C118"/>
    <mergeCell ref="I109:I113"/>
    <mergeCell ref="J114:J118"/>
    <mergeCell ref="A109:A113"/>
    <mergeCell ref="B109:B113"/>
    <mergeCell ref="C109:C113"/>
    <mergeCell ref="I94:I98"/>
    <mergeCell ref="A34:A38"/>
    <mergeCell ref="B34:B38"/>
    <mergeCell ref="C34:C38"/>
    <mergeCell ref="J34:J38"/>
    <mergeCell ref="A94:A98"/>
    <mergeCell ref="B94:B98"/>
    <mergeCell ref="C94:C98"/>
    <mergeCell ref="J94:J98"/>
    <mergeCell ref="I34:I38"/>
    <mergeCell ref="B64:B68"/>
    <mergeCell ref="C64:C68"/>
    <mergeCell ref="J64:J68"/>
    <mergeCell ref="I79:I83"/>
    <mergeCell ref="I74:I78"/>
    <mergeCell ref="A69:A73"/>
    <mergeCell ref="B69:B73"/>
    <mergeCell ref="C69:C73"/>
    <mergeCell ref="I69:I73"/>
    <mergeCell ref="J69:J73"/>
    <mergeCell ref="A39:A43"/>
    <mergeCell ref="B39:B43"/>
    <mergeCell ref="A1:J1"/>
    <mergeCell ref="D2:H2"/>
    <mergeCell ref="A2:A3"/>
    <mergeCell ref="B2:B3"/>
    <mergeCell ref="C2:C3"/>
    <mergeCell ref="J2:J3"/>
    <mergeCell ref="A4:A8"/>
    <mergeCell ref="B4:B8"/>
    <mergeCell ref="C4:C8"/>
    <mergeCell ref="J4:J8"/>
    <mergeCell ref="I4:I8"/>
    <mergeCell ref="I2:I3"/>
    <mergeCell ref="I29:I33"/>
    <mergeCell ref="J29:J33"/>
    <mergeCell ref="I64:I68"/>
    <mergeCell ref="A49:A53"/>
    <mergeCell ref="B49:B53"/>
    <mergeCell ref="C49:C53"/>
    <mergeCell ref="J49:J53"/>
    <mergeCell ref="I49:I53"/>
    <mergeCell ref="I59:I63"/>
    <mergeCell ref="A29:A33"/>
    <mergeCell ref="B29:B33"/>
    <mergeCell ref="C29:C33"/>
    <mergeCell ref="A59:A63"/>
    <mergeCell ref="C39:C43"/>
    <mergeCell ref="I39:I43"/>
    <mergeCell ref="J39:J43"/>
    <mergeCell ref="J44:J48"/>
    <mergeCell ref="I44:I48"/>
    <mergeCell ref="I54:I58"/>
    <mergeCell ref="J59:J63"/>
    <mergeCell ref="J54:J58"/>
    <mergeCell ref="A14:A18"/>
    <mergeCell ref="I24:I28"/>
    <mergeCell ref="J24:J28"/>
    <mergeCell ref="A9:A13"/>
    <mergeCell ref="B9:B13"/>
    <mergeCell ref="C9:C13"/>
    <mergeCell ref="J9:J13"/>
    <mergeCell ref="I9:I13"/>
    <mergeCell ref="A19:A23"/>
    <mergeCell ref="B19:B23"/>
    <mergeCell ref="C19:C23"/>
    <mergeCell ref="I19:I23"/>
    <mergeCell ref="J19:J23"/>
    <mergeCell ref="B14:B18"/>
    <mergeCell ref="C14:C18"/>
    <mergeCell ref="J14:J18"/>
    <mergeCell ref="I14:I18"/>
    <mergeCell ref="A24:A28"/>
    <mergeCell ref="B24:B28"/>
    <mergeCell ref="C24:C28"/>
    <mergeCell ref="A129:A133"/>
    <mergeCell ref="B129:B133"/>
    <mergeCell ref="C129:C133"/>
    <mergeCell ref="J129:J133"/>
    <mergeCell ref="A134:A138"/>
    <mergeCell ref="B134:B138"/>
    <mergeCell ref="C134:C138"/>
    <mergeCell ref="J134:J138"/>
    <mergeCell ref="I134:I138"/>
    <mergeCell ref="I129:I133"/>
  </mergeCells>
  <pageMargins left="0.19685039370078741" right="0.11811023622047245" top="0.55118110236220474" bottom="0.15748031496062992" header="0.31496062992125984" footer="0"/>
  <pageSetup paperSize="9" scale="72" fitToHeight="0" orientation="landscape" r:id="rId1"/>
  <rowBreaks count="3" manualBreakCount="3">
    <brk id="38" max="9" man="1"/>
    <brk id="68" max="9" man="1"/>
    <brk id="10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H15"/>
  <sheetViews>
    <sheetView workbookViewId="0">
      <selection activeCell="E22" sqref="E22"/>
    </sheetView>
  </sheetViews>
  <sheetFormatPr defaultRowHeight="15" x14ac:dyDescent="0.25"/>
  <cols>
    <col min="3" max="3" width="23.85546875" customWidth="1"/>
    <col min="4" max="4" width="22.28515625" customWidth="1"/>
    <col min="5" max="5" width="19.42578125" customWidth="1"/>
    <col min="6" max="6" width="19.28515625" customWidth="1"/>
    <col min="7" max="10" width="9.140625" customWidth="1"/>
  </cols>
  <sheetData>
    <row r="7" spans="3:8" x14ac:dyDescent="0.25">
      <c r="C7" s="28"/>
      <c r="D7" s="28"/>
      <c r="E7" s="28"/>
      <c r="F7" s="28"/>
      <c r="G7" s="28"/>
      <c r="H7" s="28"/>
    </row>
    <row r="8" spans="3:8" x14ac:dyDescent="0.25">
      <c r="C8" s="28"/>
      <c r="D8" s="28"/>
      <c r="E8" s="28"/>
      <c r="F8" s="28"/>
      <c r="G8" s="28"/>
      <c r="H8" s="28"/>
    </row>
    <row r="9" spans="3:8" x14ac:dyDescent="0.25">
      <c r="C9" s="28"/>
      <c r="D9" s="28"/>
      <c r="E9" s="28"/>
      <c r="F9" s="28"/>
      <c r="G9" s="28"/>
      <c r="H9" s="28"/>
    </row>
    <row r="10" spans="3:8" ht="15.75" x14ac:dyDescent="0.25">
      <c r="C10" s="29"/>
      <c r="D10" s="30"/>
      <c r="E10" s="30"/>
      <c r="F10" s="30"/>
      <c r="G10" s="28"/>
      <c r="H10" s="28"/>
    </row>
    <row r="11" spans="3:8" ht="15.75" x14ac:dyDescent="0.25">
      <c r="C11" s="29"/>
      <c r="D11" s="31"/>
      <c r="E11" s="31"/>
      <c r="F11" s="31"/>
      <c r="G11" s="28"/>
      <c r="H11" s="28"/>
    </row>
    <row r="12" spans="3:8" ht="15.75" x14ac:dyDescent="0.25">
      <c r="C12" s="29"/>
      <c r="D12" s="31"/>
      <c r="E12" s="31"/>
      <c r="F12" s="31"/>
      <c r="G12" s="28"/>
      <c r="H12" s="28"/>
    </row>
    <row r="13" spans="3:8" ht="15.75" x14ac:dyDescent="0.25">
      <c r="C13" s="29"/>
      <c r="D13" s="31"/>
      <c r="E13" s="31"/>
      <c r="F13" s="31"/>
      <c r="G13" s="28"/>
      <c r="H13" s="28"/>
    </row>
    <row r="14" spans="3:8" x14ac:dyDescent="0.25">
      <c r="C14" s="28"/>
      <c r="D14" s="28"/>
      <c r="E14" s="28"/>
      <c r="F14" s="28"/>
      <c r="G14" s="28"/>
      <c r="H14" s="28"/>
    </row>
    <row r="15" spans="3:8" x14ac:dyDescent="0.25">
      <c r="C15" s="28"/>
      <c r="D15" s="28"/>
      <c r="E15" s="28"/>
      <c r="F15" s="28"/>
      <c r="G15" s="28"/>
      <c r="H15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 9</vt:lpstr>
      <vt:lpstr>Лист1</vt:lpstr>
      <vt:lpstr>'Таблица 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2025-11-05T14:22:45Z</dcterms:modified>
</cp:coreProperties>
</file>