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Таблица 9" sheetId="2" r:id="rId1"/>
  </sheets>
  <definedNames>
    <definedName name="_xlnm.Print_Titles" localSheetId="0">'Таблица 9'!#REF!</definedName>
  </definedNames>
  <calcPr calcId="162913" refMode="R1C1"/>
</workbook>
</file>

<file path=xl/calcChain.xml><?xml version="1.0" encoding="utf-8"?>
<calcChain xmlns="http://schemas.openxmlformats.org/spreadsheetml/2006/main">
  <c r="F5" i="2" l="1"/>
  <c r="F71" i="2"/>
  <c r="F70" i="2"/>
  <c r="H24" i="2" l="1"/>
  <c r="H16" i="2" l="1"/>
  <c r="H17" i="2"/>
  <c r="H18" i="2"/>
  <c r="G16" i="2"/>
  <c r="G17" i="2"/>
  <c r="G18" i="2"/>
  <c r="F16" i="2"/>
  <c r="F17" i="2"/>
  <c r="F18" i="2"/>
  <c r="F61" i="2"/>
  <c r="F60" i="2"/>
  <c r="E73" i="2" l="1"/>
  <c r="E72" i="2"/>
  <c r="E71" i="2"/>
  <c r="E70" i="2"/>
  <c r="H69" i="2"/>
  <c r="G69" i="2"/>
  <c r="F69" i="2"/>
  <c r="H35" i="2"/>
  <c r="H15" i="2" s="1"/>
  <c r="G35" i="2"/>
  <c r="F35" i="2"/>
  <c r="F15" i="2" s="1"/>
  <c r="G34" i="2" l="1"/>
  <c r="G15" i="2"/>
  <c r="E69" i="2"/>
  <c r="F63" i="2"/>
  <c r="F62" i="2"/>
  <c r="H63" i="2"/>
  <c r="G63" i="2"/>
  <c r="H62" i="2"/>
  <c r="G62" i="2"/>
  <c r="H61" i="2"/>
  <c r="G61" i="2"/>
  <c r="H60" i="2"/>
  <c r="G60" i="2"/>
  <c r="E78" i="2"/>
  <c r="E77" i="2"/>
  <c r="E76" i="2"/>
  <c r="E75" i="2"/>
  <c r="H74" i="2"/>
  <c r="G74" i="2"/>
  <c r="F74" i="2"/>
  <c r="E74" i="2" l="1"/>
  <c r="E88" i="2"/>
  <c r="E87" i="2"/>
  <c r="E86" i="2"/>
  <c r="E85" i="2"/>
  <c r="H84" i="2"/>
  <c r="G84" i="2"/>
  <c r="F84" i="2"/>
  <c r="H83" i="2"/>
  <c r="H58" i="2" s="1"/>
  <c r="G83" i="2"/>
  <c r="G58" i="2" s="1"/>
  <c r="F83" i="2"/>
  <c r="F58" i="2" s="1"/>
  <c r="H82" i="2"/>
  <c r="H57" i="2" s="1"/>
  <c r="G82" i="2"/>
  <c r="G57" i="2" s="1"/>
  <c r="F82" i="2"/>
  <c r="F57" i="2" s="1"/>
  <c r="H81" i="2"/>
  <c r="H56" i="2" s="1"/>
  <c r="G81" i="2"/>
  <c r="G56" i="2" s="1"/>
  <c r="F81" i="2"/>
  <c r="H80" i="2"/>
  <c r="H55" i="2" s="1"/>
  <c r="G80" i="2"/>
  <c r="G55" i="2" s="1"/>
  <c r="F80" i="2"/>
  <c r="F55" i="2" s="1"/>
  <c r="E68" i="2"/>
  <c r="E67" i="2"/>
  <c r="E66" i="2"/>
  <c r="E65" i="2"/>
  <c r="H64" i="2"/>
  <c r="G64" i="2"/>
  <c r="F64" i="2"/>
  <c r="E63" i="2"/>
  <c r="E62" i="2"/>
  <c r="E61" i="2"/>
  <c r="E60" i="2"/>
  <c r="H59" i="2"/>
  <c r="G59" i="2"/>
  <c r="F59" i="2"/>
  <c r="H10" i="2"/>
  <c r="G10" i="2"/>
  <c r="H13" i="2"/>
  <c r="G13" i="2"/>
  <c r="F13" i="2"/>
  <c r="H12" i="2"/>
  <c r="G12" i="2"/>
  <c r="F12" i="2"/>
  <c r="H11" i="2"/>
  <c r="G11" i="2"/>
  <c r="F11" i="2"/>
  <c r="F10" i="2"/>
  <c r="H5" i="2" l="1"/>
  <c r="E64" i="2"/>
  <c r="G5" i="2"/>
  <c r="E84" i="2"/>
  <c r="G6" i="2"/>
  <c r="H6" i="2"/>
  <c r="F7" i="2"/>
  <c r="G8" i="2"/>
  <c r="H7" i="2"/>
  <c r="F8" i="2"/>
  <c r="F56" i="2"/>
  <c r="F6" i="2" s="1"/>
  <c r="G7" i="2"/>
  <c r="H8" i="2"/>
  <c r="H79" i="2"/>
  <c r="G79" i="2"/>
  <c r="G54" i="2"/>
  <c r="E82" i="2"/>
  <c r="E83" i="2"/>
  <c r="E80" i="2"/>
  <c r="E55" i="2"/>
  <c r="F79" i="2"/>
  <c r="E59" i="2"/>
  <c r="E81" i="2"/>
  <c r="E57" i="2"/>
  <c r="H54" i="2"/>
  <c r="E58" i="2"/>
  <c r="F54" i="2"/>
  <c r="E8" i="2" l="1"/>
  <c r="E56" i="2"/>
  <c r="E79" i="2"/>
  <c r="E54" i="2"/>
  <c r="E53" i="2"/>
  <c r="E52" i="2"/>
  <c r="E51" i="2"/>
  <c r="E50" i="2"/>
  <c r="H49" i="2"/>
  <c r="G49" i="2"/>
  <c r="F49" i="2"/>
  <c r="E48" i="2"/>
  <c r="E47" i="2"/>
  <c r="E46" i="2"/>
  <c r="E45" i="2"/>
  <c r="H44" i="2"/>
  <c r="G44" i="2"/>
  <c r="F44" i="2"/>
  <c r="E49" i="2" l="1"/>
  <c r="E44" i="2"/>
  <c r="E43" i="2"/>
  <c r="E42" i="2"/>
  <c r="E41" i="2"/>
  <c r="E40" i="2"/>
  <c r="H39" i="2"/>
  <c r="G39" i="2"/>
  <c r="F39" i="2"/>
  <c r="E38" i="2"/>
  <c r="E37" i="2"/>
  <c r="E36" i="2"/>
  <c r="E35" i="2"/>
  <c r="H34" i="2"/>
  <c r="F34" i="2"/>
  <c r="E34" i="2" l="1"/>
  <c r="E39" i="2"/>
  <c r="E33" i="2"/>
  <c r="E32" i="2"/>
  <c r="E31" i="2"/>
  <c r="E30" i="2"/>
  <c r="H29" i="2"/>
  <c r="G29" i="2"/>
  <c r="F29" i="2"/>
  <c r="E28" i="2"/>
  <c r="E27" i="2"/>
  <c r="E26" i="2"/>
  <c r="E25" i="2"/>
  <c r="G24" i="2"/>
  <c r="F24" i="2"/>
  <c r="E23" i="2"/>
  <c r="E22" i="2"/>
  <c r="E21" i="2"/>
  <c r="E20" i="2"/>
  <c r="H19" i="2"/>
  <c r="G19" i="2"/>
  <c r="F19" i="2"/>
  <c r="E29" i="2" l="1"/>
  <c r="E24" i="2"/>
  <c r="E19" i="2"/>
  <c r="E18" i="2"/>
  <c r="E17" i="2"/>
  <c r="E16" i="2"/>
  <c r="E15" i="2"/>
  <c r="H14" i="2"/>
  <c r="G14" i="2"/>
  <c r="F14" i="2"/>
  <c r="E13" i="2"/>
  <c r="E12" i="2"/>
  <c r="E11" i="2"/>
  <c r="E10" i="2"/>
  <c r="H9" i="2"/>
  <c r="G9" i="2"/>
  <c r="F9" i="2"/>
  <c r="H4" i="2"/>
  <c r="G4" i="2"/>
  <c r="F4" i="2"/>
  <c r="E14" i="2" l="1"/>
  <c r="E9" i="2"/>
  <c r="E4" i="2"/>
  <c r="E7" i="2" l="1"/>
  <c r="E6" i="2"/>
  <c r="E5" i="2"/>
</calcChain>
</file>

<file path=xl/sharedStrings.xml><?xml version="1.0" encoding="utf-8"?>
<sst xmlns="http://schemas.openxmlformats.org/spreadsheetml/2006/main" count="168" uniqueCount="67">
  <si>
    <t>№ п/п</t>
  </si>
  <si>
    <t>ФБ</t>
  </si>
  <si>
    <t>ОБ</t>
  </si>
  <si>
    <t>МБ</t>
  </si>
  <si>
    <t>ВБС</t>
  </si>
  <si>
    <t>2026-2028</t>
  </si>
  <si>
    <t>1.1.</t>
  </si>
  <si>
    <t>Всего:</t>
  </si>
  <si>
    <t>ВСЕГО</t>
  </si>
  <si>
    <t>Соисполнители, участники</t>
  </si>
  <si>
    <t>По годам</t>
  </si>
  <si>
    <t>Годы выполнения</t>
  </si>
  <si>
    <t>Муниципальная программа,  направление (подпрограмма), комплексы процессных и(или) проектных мероприятий, мероприятие</t>
  </si>
  <si>
    <t>1.1.1.</t>
  </si>
  <si>
    <t>1.1.2.</t>
  </si>
  <si>
    <t>2.1.1.</t>
  </si>
  <si>
    <t>1.1.3.</t>
  </si>
  <si>
    <t>1.1.4.</t>
  </si>
  <si>
    <t>1.1.5.</t>
  </si>
  <si>
    <t>1.1.6.</t>
  </si>
  <si>
    <t>1.1.7.</t>
  </si>
  <si>
    <t>-</t>
  </si>
  <si>
    <t>Муниципальная программа "Муниципальное имущество и земельные ресурсы"</t>
  </si>
  <si>
    <t>Объемы и источники финансирования (рублей)</t>
  </si>
  <si>
    <t>КУИ</t>
  </si>
  <si>
    <t>2.2.1.</t>
  </si>
  <si>
    <t>Направление (подпрограмма) 2. "Создание безопасных и комфортных условий проживания граждан""</t>
  </si>
  <si>
    <t>2.2.</t>
  </si>
  <si>
    <t>2.3.</t>
  </si>
  <si>
    <t>Мероприятие "Оплата коммунальных услуг, в том числе: содержания и текущего ремонта имущества, составляющего муниципальную казну"</t>
  </si>
  <si>
    <t>Мероприятие "Оплата ежемесячных взносов по капитальному ремонту муниципального жилого и нежилого фонда в части муниципальной собственности"</t>
  </si>
  <si>
    <t>Направление (подпрограмма) 1.  "Эффективное использование и содержание муниципальной собственности"</t>
  </si>
  <si>
    <r>
      <rPr>
        <b/>
        <u/>
        <sz val="10"/>
        <color theme="1"/>
        <rFont val="Times New Roman"/>
        <family val="1"/>
        <charset val="204"/>
      </rPr>
      <t xml:space="preserve">Комплекс процессных мероприятий 2. </t>
    </r>
    <r>
      <rPr>
        <b/>
        <sz val="10"/>
        <color theme="1"/>
        <rFont val="Times New Roman"/>
        <family val="1"/>
        <charset val="204"/>
      </rPr>
      <t>"Обеспечение благоустроенным жильем граждан, нуждающихся в улучшении жилищных условий"</t>
    </r>
  </si>
  <si>
    <r>
      <rPr>
        <b/>
        <u/>
        <sz val="10"/>
        <rFont val="Times New Roman"/>
        <family val="1"/>
        <charset val="204"/>
      </rPr>
      <t xml:space="preserve">Комплекс проектных мероприятий 3. </t>
    </r>
    <r>
      <rPr>
        <b/>
        <sz val="10"/>
        <rFont val="Times New Roman"/>
        <family val="1"/>
        <charset val="204"/>
      </rPr>
      <t xml:space="preserve">"Проектирование, строительство  объектов"
</t>
    </r>
  </si>
  <si>
    <t xml:space="preserve">Мероприятие "Обеспечение сохранности и поддержание эксплуатационных характеристик объектов муниципальной собственности" </t>
  </si>
  <si>
    <t xml:space="preserve">Мероприятие "Изготовление технической документации (планов, паспортов и кадастровых паспортов) на объекты муниципального имущества и земельных участков"    </t>
  </si>
  <si>
    <t>Мероприятие "Проведение оценки рыночной стоимости объектов муниципального имущества"</t>
  </si>
  <si>
    <t>Мероприятие "Содержание животных, находящихся в муниципальной собственности"</t>
  </si>
  <si>
    <t>Мероприятие "Оплата нотариальных услуг по оформлению выморочного имущества"</t>
  </si>
  <si>
    <t>Мероприятие "Ремонт, приведение в санитарно-техническое состояние пустующих жилых помещений муниципального жилищного фонда"</t>
  </si>
  <si>
    <t>КУИ,                                                            ОСиЖКХ,                              МБУ "РЭС"</t>
  </si>
  <si>
    <t xml:space="preserve">ОС и ЖКХ                    </t>
  </si>
  <si>
    <t xml:space="preserve">МБУ "РЭС"   </t>
  </si>
  <si>
    <r>
      <rPr>
        <b/>
        <u/>
        <sz val="10"/>
        <color theme="1"/>
        <rFont val="Times New Roman"/>
        <family val="1"/>
        <charset val="204"/>
      </rPr>
      <t>Комплекс процессных мероприятий 1.</t>
    </r>
    <r>
      <rPr>
        <b/>
        <sz val="10"/>
        <color theme="1"/>
        <rFont val="Times New Roman"/>
        <family val="1"/>
        <charset val="204"/>
      </rPr>
      <t xml:space="preserve"> "Содержание и управление муниципальным имуществом и земельными ресурсами"</t>
    </r>
  </si>
  <si>
    <t xml:space="preserve">0.8. Количество демонтированных (снесенных) многоквартирных домов
2.3. Количество разработанных проектов организации демонтажа многоквартирных домов, выведенных из состава жилого фонда и непригодных для проживания
</t>
  </si>
  <si>
    <t>Связь комплексов процессных и(или) проектных мероприятий с показателями направлений (подпрограмм), ожидаемые результаты реализации (краткая характеристика) мероприятий</t>
  </si>
  <si>
    <t>Мероприятие "Завершение строительства МКД в г. Заполярный по ул. Ленинградская, в районе дома 4"</t>
  </si>
  <si>
    <t>Мероприятие "Разработка проектов организации демонтажа и демонтаж (снос) многоквартирных домов, выведенных из состава жилого фонда и непригодных для проживания, в рамках плана социального развития центров экономического роста субъектов РФ Арктической зоны РФ"</t>
  </si>
  <si>
    <t>0.1. Содержание имущества в надлежащем состоянии.
0.2. Своевременная оплата коммунальных услуг, в том числе содержание и текущий ремонт имущества, составляющего муниципальную казну.
0.3. Количество заключенных договоров на предоставление в аренду земельных участков без проведения торгов.
0.4. Осуществление взносов на капитальный ремонт жилых и нежилых помещений, находящихся в муниципальной собственности в многоквартирных домах
0.5. Доля решений об условиях приватизации в отношении объектов, включенных в прогнозный план (программу) приватизации имущества, находящегося в муниципальной собственности, от общего числа таких объектов
0.6. Количество сформированных и поставленных на кадастровый учет земельных участков и муниципального имущества
1.1. Количество заключенных договоров аренды на использование муниципального имущества
1.2. Количество договоров на оплату коммунальных услуг, в том числе содержание и текущий ремонт имущества, составляющего муниципальную казну
1.3. Количество объектов, в отношении которых проведена оценка рыночной стоимости муниципального имущества
1.4. Количество животных без владельцев, принятых в муниципальную собственность
1.5. Количество полученных свидетельств о праве на наследство по закону</t>
  </si>
  <si>
    <t xml:space="preserve">КУИ,                                    Администрация  </t>
  </si>
  <si>
    <t xml:space="preserve">ОС и ЖКХ                 </t>
  </si>
  <si>
    <t xml:space="preserve">МБУ "РЭС"                        </t>
  </si>
  <si>
    <t>КУИ,                                    Администрация,                        ОСиЖКХ,                              МБУ "РЭС"</t>
  </si>
  <si>
    <t>Постановка на кадастровый учет объектов недвижимости и земельных участков в целях вовлечения их в хозяйственный оборот, в том числе в целях регистрации права муниципальной собственности на бесхозяйные объекты</t>
  </si>
  <si>
    <t>Получение отчетов об оценке рыночной стоимости объектов для выставления их на торги (аренда, приватизация)</t>
  </si>
  <si>
    <t>Оформление вымороченного имущества в муниципальную собственность</t>
  </si>
  <si>
    <t>Ответсственное обращение с животными</t>
  </si>
  <si>
    <t>Предоставление жилых помещений гражданам</t>
  </si>
  <si>
    <t>Предотвращение возникновения аварийных ситуаций, вовлечение в оборот высвобождаемых земельных участков</t>
  </si>
  <si>
    <t>Проект плана реализации муниципальной программы "Муниципальное имущество и земельные ресурсы" на 2026-2028 годы</t>
  </si>
  <si>
    <t>2.4.</t>
  </si>
  <si>
    <r>
      <rPr>
        <b/>
        <u/>
        <sz val="10"/>
        <color theme="1"/>
        <rFont val="Times New Roman"/>
        <family val="1"/>
        <charset val="204"/>
      </rPr>
      <t>Комплекс процессных мероприятий 4.</t>
    </r>
    <r>
      <rPr>
        <b/>
        <sz val="10"/>
        <color theme="1"/>
        <rFont val="Times New Roman"/>
        <family val="1"/>
        <charset val="204"/>
      </rPr>
      <t xml:space="preserve">                                      "Снос жилых домов и объектов незавершенного строительства"</t>
    </r>
  </si>
  <si>
    <t>2.4.1.</t>
  </si>
  <si>
    <t xml:space="preserve">Обеспечение своевременной оплаты коммунальных услуг и отсуствие задолженности   </t>
  </si>
  <si>
    <t xml:space="preserve">0.1. Содержание имущества в надлежащем состоянии
0.7. Количество семей, улучшивших жилищные условия за счет жилищного фонда, введенного в оборот
2.1. Количество пустующих жилых помещений муниципального жилищного фонда, в отношении которых проведен текущий ремонт
</t>
  </si>
  <si>
    <t xml:space="preserve">0.7. Количество семей, улучшивших жилищные условия за счет жилищного фонда, введенного в оборот
2.2. Количество объектов, завершенных строительством
</t>
  </si>
  <si>
    <t>Проведение текущих ремонтных работ, работ на предотвращение возникновения аварийных ситуаций, вкрытию, ограничению доступа; закупка замков, обеспечение охраны объектов, поверка счетчиков, обслуживание кровель нежилых зданий, проведение дератизации, дезинсекции, дезинфекции подвальных помещений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</si>
</sst>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1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u/>
      <sz val="10"/>
      <name val="Times New Roman"/>
      <family val="1"/>
      <charset val="204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02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top" wrapText="1"/>
    </xf>
    <xf numFmtId="0" fontId="8" fillId="0" borderId="1" xfId="0" applyFont="1" applyBorder="1" applyAlignment="1">
      <alignment horizontal="left" vertical="center" wrapText="1"/>
    </xf>
    <xf numFmtId="43" fontId="8" fillId="0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3" fontId="9" fillId="0" borderId="1" xfId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top" wrapText="1"/>
    </xf>
    <xf numFmtId="43" fontId="8" fillId="0" borderId="1" xfId="1" applyFont="1" applyFill="1" applyBorder="1" applyAlignment="1">
      <alignment horizontal="center" vertical="top" wrapText="1"/>
    </xf>
    <xf numFmtId="43" fontId="9" fillId="0" borderId="1" xfId="1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top" wrapText="1"/>
    </xf>
    <xf numFmtId="43" fontId="8" fillId="0" borderId="2" xfId="1" applyFont="1" applyFill="1" applyBorder="1" applyAlignment="1">
      <alignment horizontal="center" vertical="center" wrapText="1"/>
    </xf>
    <xf numFmtId="43" fontId="8" fillId="0" borderId="5" xfId="1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left" vertical="center" wrapText="1"/>
    </xf>
    <xf numFmtId="43" fontId="8" fillId="0" borderId="6" xfId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top" wrapText="1"/>
    </xf>
    <xf numFmtId="0" fontId="7" fillId="4" borderId="3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left" vertical="center" wrapText="1"/>
    </xf>
    <xf numFmtId="49" fontId="9" fillId="0" borderId="5" xfId="1" applyNumberFormat="1" applyFont="1" applyFill="1" applyBorder="1" applyAlignment="1">
      <alignment horizontal="left" vertical="center" wrapText="1"/>
    </xf>
    <xf numFmtId="49" fontId="9" fillId="0" borderId="3" xfId="1" applyNumberFormat="1" applyFont="1" applyFill="1" applyBorder="1" applyAlignment="1">
      <alignment horizontal="left" vertical="center" wrapText="1"/>
    </xf>
    <xf numFmtId="49" fontId="9" fillId="0" borderId="2" xfId="1" applyNumberFormat="1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  <xf numFmtId="16" fontId="4" fillId="3" borderId="5" xfId="0" applyNumberFormat="1" applyFont="1" applyFill="1" applyBorder="1" applyAlignment="1">
      <alignment horizontal="center" vertical="top" wrapText="1"/>
    </xf>
    <xf numFmtId="16" fontId="4" fillId="3" borderId="3" xfId="0" applyNumberFormat="1" applyFont="1" applyFill="1" applyBorder="1" applyAlignment="1">
      <alignment horizontal="center" vertical="top" wrapText="1"/>
    </xf>
    <xf numFmtId="49" fontId="8" fillId="0" borderId="5" xfId="1" applyNumberFormat="1" applyFont="1" applyFill="1" applyBorder="1" applyAlignment="1">
      <alignment horizontal="center" vertical="center" wrapText="1"/>
    </xf>
    <xf numFmtId="49" fontId="8" fillId="0" borderId="3" xfId="1" applyNumberFormat="1" applyFont="1" applyFill="1" applyBorder="1" applyAlignment="1">
      <alignment horizontal="center" vertical="center" wrapText="1"/>
    </xf>
    <xf numFmtId="49" fontId="8" fillId="0" borderId="2" xfId="1" applyNumberFormat="1" applyFont="1" applyFill="1" applyBorder="1" applyAlignment="1">
      <alignment horizontal="center" vertical="center" wrapText="1"/>
    </xf>
    <xf numFmtId="14" fontId="9" fillId="0" borderId="5" xfId="0" applyNumberFormat="1" applyFont="1" applyBorder="1" applyAlignment="1">
      <alignment horizontal="center" vertical="top" wrapText="1"/>
    </xf>
    <xf numFmtId="0" fontId="7" fillId="0" borderId="5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49" fontId="7" fillId="0" borderId="5" xfId="1" applyNumberFormat="1" applyFont="1" applyFill="1" applyBorder="1" applyAlignment="1">
      <alignment horizontal="left" vertical="top" wrapText="1"/>
    </xf>
    <xf numFmtId="49" fontId="7" fillId="0" borderId="3" xfId="1" applyNumberFormat="1" applyFont="1" applyFill="1" applyBorder="1" applyAlignment="1">
      <alignment horizontal="left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49" fontId="7" fillId="0" borderId="5" xfId="1" applyNumberFormat="1" applyFont="1" applyFill="1" applyBorder="1" applyAlignment="1">
      <alignment horizontal="left" vertical="center" wrapText="1"/>
    </xf>
    <xf numFmtId="49" fontId="7" fillId="0" borderId="3" xfId="1" applyNumberFormat="1" applyFont="1" applyFill="1" applyBorder="1" applyAlignment="1">
      <alignment horizontal="left" vertical="center" wrapText="1"/>
    </xf>
    <xf numFmtId="49" fontId="7" fillId="0" borderId="2" xfId="1" applyNumberFormat="1" applyFont="1" applyFill="1" applyBorder="1" applyAlignment="1">
      <alignment horizontal="left" vertical="center" wrapText="1"/>
    </xf>
    <xf numFmtId="0" fontId="9" fillId="4" borderId="5" xfId="0" applyFont="1" applyFill="1" applyBorder="1" applyAlignment="1">
      <alignment horizontal="left" vertical="top" wrapText="1"/>
    </xf>
    <xf numFmtId="0" fontId="9" fillId="4" borderId="3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left" vertical="top" wrapText="1"/>
    </xf>
    <xf numFmtId="49" fontId="7" fillId="4" borderId="5" xfId="1" applyNumberFormat="1" applyFont="1" applyFill="1" applyBorder="1" applyAlignment="1">
      <alignment horizontal="left" vertical="top" wrapText="1"/>
    </xf>
    <xf numFmtId="49" fontId="7" fillId="4" borderId="3" xfId="1" applyNumberFormat="1" applyFont="1" applyFill="1" applyBorder="1" applyAlignment="1">
      <alignment horizontal="left" vertical="top" wrapText="1"/>
    </xf>
    <xf numFmtId="49" fontId="16" fillId="0" borderId="3" xfId="0" applyNumberFormat="1" applyFont="1" applyBorder="1" applyAlignment="1">
      <alignment horizontal="left" vertical="top" wrapText="1"/>
    </xf>
    <xf numFmtId="49" fontId="16" fillId="0" borderId="2" xfId="0" applyNumberFormat="1" applyFont="1" applyBorder="1" applyAlignment="1">
      <alignment horizontal="left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3" fontId="8" fillId="0" borderId="5" xfId="1" applyFont="1" applyFill="1" applyBorder="1" applyAlignment="1">
      <alignment horizontal="center" vertical="center" wrapText="1"/>
    </xf>
    <xf numFmtId="43" fontId="8" fillId="0" borderId="3" xfId="1" applyFont="1" applyFill="1" applyBorder="1" applyAlignment="1">
      <alignment horizontal="center" vertical="center" wrapText="1"/>
    </xf>
    <xf numFmtId="43" fontId="8" fillId="0" borderId="7" xfId="1" applyFont="1" applyFill="1" applyBorder="1" applyAlignment="1">
      <alignment horizontal="center" vertical="center" wrapText="1"/>
    </xf>
    <xf numFmtId="43" fontId="8" fillId="0" borderId="2" xfId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0" borderId="7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49" fontId="7" fillId="0" borderId="2" xfId="1" applyNumberFormat="1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center" vertical="top" wrapText="1"/>
    </xf>
    <xf numFmtId="0" fontId="8" fillId="3" borderId="3" xfId="0" applyFont="1" applyFill="1" applyBorder="1" applyAlignment="1">
      <alignment horizontal="center" vertical="top" wrapText="1"/>
    </xf>
    <xf numFmtId="0" fontId="8" fillId="3" borderId="2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49" fontId="9" fillId="0" borderId="5" xfId="1" applyNumberFormat="1" applyFont="1" applyFill="1" applyBorder="1" applyAlignment="1">
      <alignment horizontal="left" vertical="top" wrapText="1"/>
    </xf>
    <xf numFmtId="49" fontId="9" fillId="0" borderId="3" xfId="1" applyNumberFormat="1" applyFont="1" applyFill="1" applyBorder="1" applyAlignment="1">
      <alignment horizontal="left" vertical="top" wrapText="1"/>
    </xf>
    <xf numFmtId="49" fontId="9" fillId="0" borderId="2" xfId="1" applyNumberFormat="1" applyFont="1" applyFill="1" applyBorder="1" applyAlignment="1">
      <alignment horizontal="left" vertical="top" wrapText="1"/>
    </xf>
    <xf numFmtId="14" fontId="8" fillId="0" borderId="3" xfId="0" applyNumberFormat="1" applyFont="1" applyBorder="1" applyAlignment="1">
      <alignment horizontal="center" vertical="top" wrapText="1"/>
    </xf>
    <xf numFmtId="14" fontId="8" fillId="0" borderId="2" xfId="0" applyNumberFormat="1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14" fillId="0" borderId="2" xfId="0" applyFont="1" applyBorder="1" applyAlignment="1">
      <alignment horizontal="center" vertical="top" wrapText="1"/>
    </xf>
    <xf numFmtId="43" fontId="14" fillId="0" borderId="1" xfId="1" applyFont="1" applyFill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8"/>
  <sheetViews>
    <sheetView tabSelected="1" zoomScale="90" zoomScaleNormal="90" workbookViewId="0">
      <pane ySplit="3" topLeftCell="A67" activePane="bottomLeft" state="frozen"/>
      <selection pane="bottomLeft" activeCell="B69" sqref="B69:B73"/>
    </sheetView>
  </sheetViews>
  <sheetFormatPr defaultColWidth="8.85546875" defaultRowHeight="15.75" x14ac:dyDescent="0.25"/>
  <cols>
    <col min="1" max="1" width="7.7109375" style="1" customWidth="1"/>
    <col min="2" max="2" width="43" style="1" customWidth="1"/>
    <col min="3" max="3" width="11.5703125" style="1" customWidth="1"/>
    <col min="4" max="4" width="9.85546875" style="1" customWidth="1"/>
    <col min="5" max="6" width="15.85546875" style="1" customWidth="1"/>
    <col min="7" max="7" width="15.7109375" style="1" customWidth="1"/>
    <col min="8" max="8" width="15.85546875" style="1" customWidth="1"/>
    <col min="9" max="9" width="63.140625" style="1" customWidth="1"/>
    <col min="10" max="10" width="16.140625" style="1" customWidth="1"/>
    <col min="11" max="16384" width="8.85546875" style="1"/>
  </cols>
  <sheetData>
    <row r="1" spans="1:10" ht="28.5" customHeight="1" x14ac:dyDescent="0.25">
      <c r="A1" s="68" t="s">
        <v>59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19.5" customHeight="1" x14ac:dyDescent="0.25">
      <c r="A2" s="70" t="s">
        <v>0</v>
      </c>
      <c r="B2" s="70" t="s">
        <v>12</v>
      </c>
      <c r="C2" s="70" t="s">
        <v>11</v>
      </c>
      <c r="D2" s="69" t="s">
        <v>23</v>
      </c>
      <c r="E2" s="69"/>
      <c r="F2" s="69"/>
      <c r="G2" s="69"/>
      <c r="H2" s="69"/>
      <c r="I2" s="62" t="s">
        <v>45</v>
      </c>
      <c r="J2" s="72" t="s">
        <v>9</v>
      </c>
    </row>
    <row r="3" spans="1:10" s="2" customFormat="1" ht="69" customHeight="1" x14ac:dyDescent="0.25">
      <c r="A3" s="71"/>
      <c r="B3" s="71"/>
      <c r="C3" s="71"/>
      <c r="D3" s="17" t="s">
        <v>10</v>
      </c>
      <c r="E3" s="18" t="s">
        <v>8</v>
      </c>
      <c r="F3" s="17">
        <v>2026</v>
      </c>
      <c r="G3" s="17">
        <v>2027</v>
      </c>
      <c r="H3" s="17">
        <v>2028</v>
      </c>
      <c r="I3" s="63"/>
      <c r="J3" s="73"/>
    </row>
    <row r="4" spans="1:10" s="3" customFormat="1" ht="21.75" customHeight="1" x14ac:dyDescent="0.25">
      <c r="A4" s="74">
        <v>0</v>
      </c>
      <c r="B4" s="74" t="s">
        <v>22</v>
      </c>
      <c r="C4" s="77" t="s">
        <v>5</v>
      </c>
      <c r="D4" s="4" t="s">
        <v>7</v>
      </c>
      <c r="E4" s="5">
        <f>SUM(F4:H4)</f>
        <v>405647990</v>
      </c>
      <c r="F4" s="5">
        <f>SUM(F5:F8)</f>
        <v>180879268</v>
      </c>
      <c r="G4" s="5">
        <f t="shared" ref="G4:H4" si="0">SUM(G5:G8)</f>
        <v>111838861</v>
      </c>
      <c r="H4" s="5">
        <f t="shared" si="0"/>
        <v>112929861</v>
      </c>
      <c r="I4" s="64" t="s">
        <v>21</v>
      </c>
      <c r="J4" s="23" t="s">
        <v>52</v>
      </c>
    </row>
    <row r="5" spans="1:10" s="3" customFormat="1" ht="15" customHeight="1" x14ac:dyDescent="0.25">
      <c r="A5" s="75"/>
      <c r="B5" s="75"/>
      <c r="C5" s="78"/>
      <c r="D5" s="4" t="s">
        <v>3</v>
      </c>
      <c r="E5" s="5">
        <f t="shared" ref="E5:E8" si="1">SUM(F5:H5)</f>
        <v>393783816</v>
      </c>
      <c r="F5" s="5">
        <f>F10+F55</f>
        <v>169370016</v>
      </c>
      <c r="G5" s="5">
        <f t="shared" ref="F5:H8" si="2">G10+G55</f>
        <v>111661400</v>
      </c>
      <c r="H5" s="5">
        <f t="shared" si="2"/>
        <v>112752400</v>
      </c>
      <c r="I5" s="65"/>
      <c r="J5" s="24"/>
    </row>
    <row r="6" spans="1:10" s="3" customFormat="1" ht="15" customHeight="1" x14ac:dyDescent="0.25">
      <c r="A6" s="75"/>
      <c r="B6" s="75"/>
      <c r="C6" s="78"/>
      <c r="D6" s="4" t="s">
        <v>2</v>
      </c>
      <c r="E6" s="5">
        <f t="shared" si="1"/>
        <v>5526474</v>
      </c>
      <c r="F6" s="5">
        <f t="shared" si="2"/>
        <v>5171552</v>
      </c>
      <c r="G6" s="5">
        <f t="shared" si="2"/>
        <v>177461</v>
      </c>
      <c r="H6" s="5">
        <f t="shared" si="2"/>
        <v>177461</v>
      </c>
      <c r="I6" s="65"/>
      <c r="J6" s="24"/>
    </row>
    <row r="7" spans="1:10" s="3" customFormat="1" ht="15" customHeight="1" x14ac:dyDescent="0.25">
      <c r="A7" s="75"/>
      <c r="B7" s="75"/>
      <c r="C7" s="78"/>
      <c r="D7" s="4" t="s">
        <v>1</v>
      </c>
      <c r="E7" s="5">
        <f t="shared" si="1"/>
        <v>6337700</v>
      </c>
      <c r="F7" s="5">
        <f t="shared" si="2"/>
        <v>6337700</v>
      </c>
      <c r="G7" s="5">
        <f t="shared" si="2"/>
        <v>0</v>
      </c>
      <c r="H7" s="5">
        <f t="shared" si="2"/>
        <v>0</v>
      </c>
      <c r="I7" s="65"/>
      <c r="J7" s="24"/>
    </row>
    <row r="8" spans="1:10" s="3" customFormat="1" ht="15" customHeight="1" thickBot="1" x14ac:dyDescent="0.3">
      <c r="A8" s="76"/>
      <c r="B8" s="76"/>
      <c r="C8" s="79"/>
      <c r="D8" s="15" t="s">
        <v>4</v>
      </c>
      <c r="E8" s="16">
        <f t="shared" si="1"/>
        <v>0</v>
      </c>
      <c r="F8" s="16">
        <f t="shared" si="2"/>
        <v>0</v>
      </c>
      <c r="G8" s="16">
        <f t="shared" si="2"/>
        <v>0</v>
      </c>
      <c r="H8" s="16">
        <f t="shared" si="2"/>
        <v>0</v>
      </c>
      <c r="I8" s="66"/>
      <c r="J8" s="80"/>
    </row>
    <row r="9" spans="1:10" s="3" customFormat="1" ht="15.75" customHeight="1" x14ac:dyDescent="0.25">
      <c r="A9" s="81">
        <v>1</v>
      </c>
      <c r="B9" s="82" t="s">
        <v>31</v>
      </c>
      <c r="C9" s="78" t="s">
        <v>5</v>
      </c>
      <c r="D9" s="11" t="s">
        <v>7</v>
      </c>
      <c r="E9" s="13">
        <f>SUM(F9:H9)</f>
        <v>287797083</v>
      </c>
      <c r="F9" s="13">
        <f>SUM(F10:F13)</f>
        <v>95028361</v>
      </c>
      <c r="G9" s="13">
        <f t="shared" ref="G9" si="3">SUM(G10:G13)</f>
        <v>95838861</v>
      </c>
      <c r="H9" s="13">
        <f t="shared" ref="H9" si="4">SUM(H10:H13)</f>
        <v>96929861</v>
      </c>
      <c r="I9" s="65" t="s">
        <v>21</v>
      </c>
      <c r="J9" s="23" t="s">
        <v>49</v>
      </c>
    </row>
    <row r="10" spans="1:10" s="3" customFormat="1" ht="15" customHeight="1" x14ac:dyDescent="0.25">
      <c r="A10" s="81"/>
      <c r="B10" s="83"/>
      <c r="C10" s="78"/>
      <c r="D10" s="4" t="s">
        <v>3</v>
      </c>
      <c r="E10" s="5">
        <f t="shared" ref="E10:E13" si="5">SUM(F10:H10)</f>
        <v>287264700</v>
      </c>
      <c r="F10" s="5">
        <f>F15</f>
        <v>94850900</v>
      </c>
      <c r="G10" s="5">
        <f t="shared" ref="G10:H10" si="6">G15</f>
        <v>95661400</v>
      </c>
      <c r="H10" s="5">
        <f t="shared" si="6"/>
        <v>96752400</v>
      </c>
      <c r="I10" s="65"/>
      <c r="J10" s="24"/>
    </row>
    <row r="11" spans="1:10" s="3" customFormat="1" ht="15" customHeight="1" x14ac:dyDescent="0.25">
      <c r="A11" s="81"/>
      <c r="B11" s="83"/>
      <c r="C11" s="78"/>
      <c r="D11" s="4" t="s">
        <v>2</v>
      </c>
      <c r="E11" s="5">
        <f t="shared" si="5"/>
        <v>532383</v>
      </c>
      <c r="F11" s="5">
        <f t="shared" ref="F11:H11" si="7">F16</f>
        <v>177461</v>
      </c>
      <c r="G11" s="5">
        <f t="shared" si="7"/>
        <v>177461</v>
      </c>
      <c r="H11" s="5">
        <f t="shared" si="7"/>
        <v>177461</v>
      </c>
      <c r="I11" s="65"/>
      <c r="J11" s="24"/>
    </row>
    <row r="12" spans="1:10" s="3" customFormat="1" ht="15" customHeight="1" x14ac:dyDescent="0.25">
      <c r="A12" s="81"/>
      <c r="B12" s="83"/>
      <c r="C12" s="78"/>
      <c r="D12" s="4" t="s">
        <v>1</v>
      </c>
      <c r="E12" s="5">
        <f t="shared" si="5"/>
        <v>0</v>
      </c>
      <c r="F12" s="5">
        <f t="shared" ref="F12:H12" si="8">F17</f>
        <v>0</v>
      </c>
      <c r="G12" s="5">
        <f t="shared" si="8"/>
        <v>0</v>
      </c>
      <c r="H12" s="5">
        <f t="shared" si="8"/>
        <v>0</v>
      </c>
      <c r="I12" s="65"/>
      <c r="J12" s="24"/>
    </row>
    <row r="13" spans="1:10" s="3" customFormat="1" ht="30" customHeight="1" x14ac:dyDescent="0.25">
      <c r="A13" s="81"/>
      <c r="B13" s="83"/>
      <c r="C13" s="78"/>
      <c r="D13" s="4" t="s">
        <v>4</v>
      </c>
      <c r="E13" s="5">
        <f t="shared" si="5"/>
        <v>0</v>
      </c>
      <c r="F13" s="5">
        <f t="shared" ref="F13:H13" si="9">F18</f>
        <v>0</v>
      </c>
      <c r="G13" s="5">
        <f t="shared" si="9"/>
        <v>0</v>
      </c>
      <c r="H13" s="5">
        <f t="shared" si="9"/>
        <v>0</v>
      </c>
      <c r="I13" s="67"/>
      <c r="J13" s="24"/>
    </row>
    <row r="14" spans="1:10" ht="15" customHeight="1" x14ac:dyDescent="0.25">
      <c r="A14" s="32" t="s">
        <v>6</v>
      </c>
      <c r="B14" s="46" t="s">
        <v>43</v>
      </c>
      <c r="C14" s="20" t="s">
        <v>5</v>
      </c>
      <c r="D14" s="4" t="s">
        <v>7</v>
      </c>
      <c r="E14" s="5">
        <f>SUM(F14:H14)</f>
        <v>287797083</v>
      </c>
      <c r="F14" s="5">
        <f>SUM(F15:F18)</f>
        <v>95028361</v>
      </c>
      <c r="G14" s="5">
        <f t="shared" ref="G14" si="10">SUM(G15:G18)</f>
        <v>95838861</v>
      </c>
      <c r="H14" s="5">
        <f t="shared" ref="H14" si="11">SUM(H15:H18)</f>
        <v>96929861</v>
      </c>
      <c r="I14" s="41" t="s">
        <v>48</v>
      </c>
      <c r="J14" s="23" t="s">
        <v>49</v>
      </c>
    </row>
    <row r="15" spans="1:10" ht="15" customHeight="1" x14ac:dyDescent="0.25">
      <c r="A15" s="33"/>
      <c r="B15" s="47"/>
      <c r="C15" s="21"/>
      <c r="D15" s="6" t="s">
        <v>3</v>
      </c>
      <c r="E15" s="5">
        <f t="shared" ref="E15:E18" si="12">SUM(F15:H15)</f>
        <v>287264700</v>
      </c>
      <c r="F15" s="7">
        <f t="shared" ref="F15:H18" si="13">F20+F25+F30+F35+F40+F45+F50</f>
        <v>94850900</v>
      </c>
      <c r="G15" s="7">
        <f t="shared" si="13"/>
        <v>95661400</v>
      </c>
      <c r="H15" s="7">
        <f t="shared" si="13"/>
        <v>96752400</v>
      </c>
      <c r="I15" s="42"/>
      <c r="J15" s="24"/>
    </row>
    <row r="16" spans="1:10" ht="15" customHeight="1" x14ac:dyDescent="0.25">
      <c r="A16" s="33"/>
      <c r="B16" s="47"/>
      <c r="C16" s="21"/>
      <c r="D16" s="6" t="s">
        <v>2</v>
      </c>
      <c r="E16" s="5">
        <f t="shared" si="12"/>
        <v>532383</v>
      </c>
      <c r="F16" s="7">
        <f t="shared" si="13"/>
        <v>177461</v>
      </c>
      <c r="G16" s="7">
        <f t="shared" si="13"/>
        <v>177461</v>
      </c>
      <c r="H16" s="7">
        <f t="shared" si="13"/>
        <v>177461</v>
      </c>
      <c r="I16" s="42"/>
      <c r="J16" s="24"/>
    </row>
    <row r="17" spans="1:10" ht="15" customHeight="1" x14ac:dyDescent="0.25">
      <c r="A17" s="33"/>
      <c r="B17" s="47"/>
      <c r="C17" s="21"/>
      <c r="D17" s="6" t="s">
        <v>1</v>
      </c>
      <c r="E17" s="5">
        <f t="shared" si="12"/>
        <v>0</v>
      </c>
      <c r="F17" s="7">
        <f t="shared" si="13"/>
        <v>0</v>
      </c>
      <c r="G17" s="7">
        <f t="shared" si="13"/>
        <v>0</v>
      </c>
      <c r="H17" s="7">
        <f t="shared" si="13"/>
        <v>0</v>
      </c>
      <c r="I17" s="42"/>
      <c r="J17" s="24"/>
    </row>
    <row r="18" spans="1:10" ht="245.25" customHeight="1" x14ac:dyDescent="0.25">
      <c r="A18" s="19"/>
      <c r="B18" s="47"/>
      <c r="C18" s="21"/>
      <c r="D18" s="12" t="s">
        <v>4</v>
      </c>
      <c r="E18" s="14">
        <f t="shared" si="12"/>
        <v>0</v>
      </c>
      <c r="F18" s="7">
        <f t="shared" si="13"/>
        <v>0</v>
      </c>
      <c r="G18" s="7">
        <f t="shared" si="13"/>
        <v>0</v>
      </c>
      <c r="H18" s="7">
        <f t="shared" si="13"/>
        <v>0</v>
      </c>
      <c r="I18" s="84"/>
      <c r="J18" s="24"/>
    </row>
    <row r="19" spans="1:10" ht="15" customHeight="1" x14ac:dyDescent="0.25">
      <c r="A19" s="20" t="s">
        <v>13</v>
      </c>
      <c r="B19" s="55" t="s">
        <v>34</v>
      </c>
      <c r="C19" s="20" t="s">
        <v>5</v>
      </c>
      <c r="D19" s="4" t="s">
        <v>7</v>
      </c>
      <c r="E19" s="5">
        <f>SUM(F19:H19)</f>
        <v>3198600</v>
      </c>
      <c r="F19" s="5">
        <f>SUM(F20:F23)</f>
        <v>1066200</v>
      </c>
      <c r="G19" s="5">
        <f t="shared" ref="G19:H19" si="14">SUM(G20:G23)</f>
        <v>1066200</v>
      </c>
      <c r="H19" s="5">
        <f t="shared" si="14"/>
        <v>1066200</v>
      </c>
      <c r="I19" s="58" t="s">
        <v>66</v>
      </c>
      <c r="J19" s="23" t="s">
        <v>24</v>
      </c>
    </row>
    <row r="20" spans="1:10" ht="15" customHeight="1" x14ac:dyDescent="0.25">
      <c r="A20" s="21"/>
      <c r="B20" s="56"/>
      <c r="C20" s="21"/>
      <c r="D20" s="6" t="s">
        <v>3</v>
      </c>
      <c r="E20" s="5">
        <f t="shared" ref="E20:E24" si="15">SUM(F20:H20)</f>
        <v>3198600</v>
      </c>
      <c r="F20" s="7">
        <v>1066200</v>
      </c>
      <c r="G20" s="7">
        <v>1066200</v>
      </c>
      <c r="H20" s="7">
        <v>1066200</v>
      </c>
      <c r="I20" s="59"/>
      <c r="J20" s="24"/>
    </row>
    <row r="21" spans="1:10" ht="15" customHeight="1" x14ac:dyDescent="0.25">
      <c r="A21" s="21"/>
      <c r="B21" s="56"/>
      <c r="C21" s="21"/>
      <c r="D21" s="6" t="s">
        <v>2</v>
      </c>
      <c r="E21" s="5">
        <f t="shared" si="15"/>
        <v>0</v>
      </c>
      <c r="F21" s="7">
        <v>0</v>
      </c>
      <c r="G21" s="7">
        <v>0</v>
      </c>
      <c r="H21" s="7">
        <v>0</v>
      </c>
      <c r="I21" s="59"/>
      <c r="J21" s="24"/>
    </row>
    <row r="22" spans="1:10" ht="15" customHeight="1" x14ac:dyDescent="0.25">
      <c r="A22" s="21"/>
      <c r="B22" s="56"/>
      <c r="C22" s="21"/>
      <c r="D22" s="6" t="s">
        <v>1</v>
      </c>
      <c r="E22" s="5">
        <f t="shared" si="15"/>
        <v>0</v>
      </c>
      <c r="F22" s="7">
        <v>0</v>
      </c>
      <c r="G22" s="7">
        <v>0</v>
      </c>
      <c r="H22" s="7">
        <v>0</v>
      </c>
      <c r="I22" s="59"/>
      <c r="J22" s="24"/>
    </row>
    <row r="23" spans="1:10" ht="16.5" customHeight="1" x14ac:dyDescent="0.25">
      <c r="A23" s="22"/>
      <c r="B23" s="57"/>
      <c r="C23" s="22"/>
      <c r="D23" s="6" t="s">
        <v>4</v>
      </c>
      <c r="E23" s="5">
        <f t="shared" si="15"/>
        <v>0</v>
      </c>
      <c r="F23" s="7">
        <v>0</v>
      </c>
      <c r="G23" s="7">
        <v>0</v>
      </c>
      <c r="H23" s="7">
        <v>0</v>
      </c>
      <c r="I23" s="59"/>
      <c r="J23" s="24"/>
    </row>
    <row r="24" spans="1:10" ht="15" customHeight="1" x14ac:dyDescent="0.25">
      <c r="A24" s="43" t="s">
        <v>14</v>
      </c>
      <c r="B24" s="38" t="s">
        <v>29</v>
      </c>
      <c r="C24" s="20" t="s">
        <v>5</v>
      </c>
      <c r="D24" s="4" t="s">
        <v>7</v>
      </c>
      <c r="E24" s="5">
        <f t="shared" si="15"/>
        <v>186700600</v>
      </c>
      <c r="F24" s="5">
        <f t="shared" ref="F24:G24" si="16">SUM(F25:F28)</f>
        <v>61196200</v>
      </c>
      <c r="G24" s="5">
        <f t="shared" si="16"/>
        <v>62206700</v>
      </c>
      <c r="H24" s="5">
        <f>H25</f>
        <v>63297700</v>
      </c>
      <c r="I24" s="41" t="s">
        <v>63</v>
      </c>
      <c r="J24" s="23" t="s">
        <v>49</v>
      </c>
    </row>
    <row r="25" spans="1:10" ht="15" customHeight="1" x14ac:dyDescent="0.25">
      <c r="A25" s="44"/>
      <c r="B25" s="39"/>
      <c r="C25" s="21"/>
      <c r="D25" s="6" t="s">
        <v>3</v>
      </c>
      <c r="E25" s="5">
        <f t="shared" ref="E25:E33" si="17">SUM(F25:H25)</f>
        <v>186700600</v>
      </c>
      <c r="F25" s="7">
        <v>61196200</v>
      </c>
      <c r="G25" s="7">
        <v>62206700</v>
      </c>
      <c r="H25" s="7">
        <v>63297700</v>
      </c>
      <c r="I25" s="42"/>
      <c r="J25" s="24"/>
    </row>
    <row r="26" spans="1:10" ht="15" customHeight="1" x14ac:dyDescent="0.25">
      <c r="A26" s="44"/>
      <c r="B26" s="39"/>
      <c r="C26" s="21"/>
      <c r="D26" s="6" t="s">
        <v>2</v>
      </c>
      <c r="E26" s="5">
        <f t="shared" si="17"/>
        <v>0</v>
      </c>
      <c r="F26" s="7">
        <v>0</v>
      </c>
      <c r="G26" s="7">
        <v>0</v>
      </c>
      <c r="H26" s="7">
        <v>0</v>
      </c>
      <c r="I26" s="42"/>
      <c r="J26" s="24"/>
    </row>
    <row r="27" spans="1:10" ht="15" customHeight="1" x14ac:dyDescent="0.25">
      <c r="A27" s="44"/>
      <c r="B27" s="39"/>
      <c r="C27" s="21"/>
      <c r="D27" s="6" t="s">
        <v>1</v>
      </c>
      <c r="E27" s="5">
        <f t="shared" si="17"/>
        <v>0</v>
      </c>
      <c r="F27" s="7">
        <v>0</v>
      </c>
      <c r="G27" s="7">
        <v>0</v>
      </c>
      <c r="H27" s="7">
        <v>0</v>
      </c>
      <c r="I27" s="42"/>
      <c r="J27" s="24"/>
    </row>
    <row r="28" spans="1:10" ht="15" customHeight="1" x14ac:dyDescent="0.25">
      <c r="A28" s="45"/>
      <c r="B28" s="40"/>
      <c r="C28" s="22"/>
      <c r="D28" s="6" t="s">
        <v>4</v>
      </c>
      <c r="E28" s="5">
        <f t="shared" si="17"/>
        <v>0</v>
      </c>
      <c r="F28" s="7">
        <v>0</v>
      </c>
      <c r="G28" s="7">
        <v>0</v>
      </c>
      <c r="H28" s="7">
        <v>0</v>
      </c>
      <c r="I28" s="42"/>
      <c r="J28" s="24"/>
    </row>
    <row r="29" spans="1:10" ht="15" customHeight="1" x14ac:dyDescent="0.25">
      <c r="A29" s="20" t="s">
        <v>16</v>
      </c>
      <c r="B29" s="38" t="s">
        <v>30</v>
      </c>
      <c r="C29" s="20" t="s">
        <v>5</v>
      </c>
      <c r="D29" s="4" t="s">
        <v>7</v>
      </c>
      <c r="E29" s="5">
        <f t="shared" si="17"/>
        <v>64147683</v>
      </c>
      <c r="F29" s="5">
        <f t="shared" ref="F29:H29" si="18">SUM(F30:F33)</f>
        <v>21382561</v>
      </c>
      <c r="G29" s="5">
        <f t="shared" si="18"/>
        <v>21382561</v>
      </c>
      <c r="H29" s="5">
        <f t="shared" si="18"/>
        <v>21382561</v>
      </c>
      <c r="I29" s="60"/>
      <c r="J29" s="23" t="s">
        <v>24</v>
      </c>
    </row>
    <row r="30" spans="1:10" ht="15" customHeight="1" x14ac:dyDescent="0.25">
      <c r="A30" s="21"/>
      <c r="B30" s="39"/>
      <c r="C30" s="21"/>
      <c r="D30" s="6" t="s">
        <v>3</v>
      </c>
      <c r="E30" s="5">
        <f t="shared" si="17"/>
        <v>63615300</v>
      </c>
      <c r="F30" s="7">
        <v>21205100</v>
      </c>
      <c r="G30" s="7">
        <v>21205100</v>
      </c>
      <c r="H30" s="7">
        <v>21205100</v>
      </c>
      <c r="I30" s="60"/>
      <c r="J30" s="24"/>
    </row>
    <row r="31" spans="1:10" ht="15" customHeight="1" x14ac:dyDescent="0.25">
      <c r="A31" s="21"/>
      <c r="B31" s="39"/>
      <c r="C31" s="21"/>
      <c r="D31" s="6" t="s">
        <v>2</v>
      </c>
      <c r="E31" s="5">
        <f t="shared" si="17"/>
        <v>532383</v>
      </c>
      <c r="F31" s="7">
        <v>177461</v>
      </c>
      <c r="G31" s="7">
        <v>177461</v>
      </c>
      <c r="H31" s="7">
        <v>177461</v>
      </c>
      <c r="I31" s="60"/>
      <c r="J31" s="24"/>
    </row>
    <row r="32" spans="1:10" ht="15" customHeight="1" x14ac:dyDescent="0.25">
      <c r="A32" s="21"/>
      <c r="B32" s="39"/>
      <c r="C32" s="21"/>
      <c r="D32" s="6" t="s">
        <v>1</v>
      </c>
      <c r="E32" s="5">
        <f t="shared" si="17"/>
        <v>0</v>
      </c>
      <c r="F32" s="7">
        <v>0</v>
      </c>
      <c r="G32" s="7">
        <v>0</v>
      </c>
      <c r="H32" s="7">
        <v>0</v>
      </c>
      <c r="I32" s="60"/>
      <c r="J32" s="24"/>
    </row>
    <row r="33" spans="1:10" ht="26.25" customHeight="1" x14ac:dyDescent="0.25">
      <c r="A33" s="22"/>
      <c r="B33" s="40"/>
      <c r="C33" s="22"/>
      <c r="D33" s="6" t="s">
        <v>4</v>
      </c>
      <c r="E33" s="5">
        <f t="shared" si="17"/>
        <v>0</v>
      </c>
      <c r="F33" s="7">
        <v>0</v>
      </c>
      <c r="G33" s="7">
        <v>0</v>
      </c>
      <c r="H33" s="7">
        <v>0</v>
      </c>
      <c r="I33" s="61"/>
      <c r="J33" s="24"/>
    </row>
    <row r="34" spans="1:10" ht="15" customHeight="1" x14ac:dyDescent="0.25">
      <c r="A34" s="37" t="s">
        <v>17</v>
      </c>
      <c r="B34" s="49" t="s">
        <v>35</v>
      </c>
      <c r="C34" s="20" t="s">
        <v>5</v>
      </c>
      <c r="D34" s="4" t="s">
        <v>7</v>
      </c>
      <c r="E34" s="5">
        <f t="shared" ref="E34:E43" si="19">SUM(F34:H34)</f>
        <v>5641100</v>
      </c>
      <c r="F34" s="5">
        <f t="shared" ref="F34:H34" si="20">SUM(F35:F38)</f>
        <v>2013700</v>
      </c>
      <c r="G34" s="5">
        <f>SUM(G35:G38)</f>
        <v>1813700</v>
      </c>
      <c r="H34" s="5">
        <f t="shared" si="20"/>
        <v>1813700</v>
      </c>
      <c r="I34" s="41" t="s">
        <v>53</v>
      </c>
      <c r="J34" s="23" t="s">
        <v>24</v>
      </c>
    </row>
    <row r="35" spans="1:10" ht="15" customHeight="1" x14ac:dyDescent="0.25">
      <c r="A35" s="21"/>
      <c r="B35" s="50"/>
      <c r="C35" s="21"/>
      <c r="D35" s="6" t="s">
        <v>3</v>
      </c>
      <c r="E35" s="5">
        <f t="shared" si="19"/>
        <v>5641100</v>
      </c>
      <c r="F35" s="7">
        <f>1382300+631400</f>
        <v>2013700</v>
      </c>
      <c r="G35" s="7">
        <f>1382300+431400</f>
        <v>1813700</v>
      </c>
      <c r="H35" s="7">
        <f>1382300+431400</f>
        <v>1813700</v>
      </c>
      <c r="I35" s="42"/>
      <c r="J35" s="24"/>
    </row>
    <row r="36" spans="1:10" ht="15" customHeight="1" x14ac:dyDescent="0.25">
      <c r="A36" s="21"/>
      <c r="B36" s="50"/>
      <c r="C36" s="21"/>
      <c r="D36" s="6" t="s">
        <v>2</v>
      </c>
      <c r="E36" s="5">
        <f t="shared" si="19"/>
        <v>0</v>
      </c>
      <c r="F36" s="7">
        <v>0</v>
      </c>
      <c r="G36" s="7">
        <v>0</v>
      </c>
      <c r="H36" s="7">
        <v>0</v>
      </c>
      <c r="I36" s="42"/>
      <c r="J36" s="24"/>
    </row>
    <row r="37" spans="1:10" ht="15" customHeight="1" x14ac:dyDescent="0.25">
      <c r="A37" s="21"/>
      <c r="B37" s="50"/>
      <c r="C37" s="21"/>
      <c r="D37" s="6" t="s">
        <v>1</v>
      </c>
      <c r="E37" s="5">
        <f t="shared" si="19"/>
        <v>0</v>
      </c>
      <c r="F37" s="7">
        <v>0</v>
      </c>
      <c r="G37" s="7">
        <v>0</v>
      </c>
      <c r="H37" s="7">
        <v>0</v>
      </c>
      <c r="I37" s="42"/>
      <c r="J37" s="24"/>
    </row>
    <row r="38" spans="1:10" ht="11.25" customHeight="1" x14ac:dyDescent="0.25">
      <c r="A38" s="22"/>
      <c r="B38" s="51"/>
      <c r="C38" s="22"/>
      <c r="D38" s="8" t="s">
        <v>4</v>
      </c>
      <c r="E38" s="9">
        <f t="shared" si="19"/>
        <v>0</v>
      </c>
      <c r="F38" s="10">
        <v>0</v>
      </c>
      <c r="G38" s="10">
        <v>0</v>
      </c>
      <c r="H38" s="10">
        <v>0</v>
      </c>
      <c r="I38" s="42"/>
      <c r="J38" s="24"/>
    </row>
    <row r="39" spans="1:10" ht="15" customHeight="1" x14ac:dyDescent="0.25">
      <c r="A39" s="37" t="s">
        <v>18</v>
      </c>
      <c r="B39" s="38" t="s">
        <v>36</v>
      </c>
      <c r="C39" s="20" t="s">
        <v>5</v>
      </c>
      <c r="D39" s="4" t="s">
        <v>7</v>
      </c>
      <c r="E39" s="5">
        <f t="shared" si="19"/>
        <v>1095000</v>
      </c>
      <c r="F39" s="5">
        <f t="shared" ref="F39:H39" si="21">SUM(F40:F43)</f>
        <v>365000</v>
      </c>
      <c r="G39" s="5">
        <f t="shared" si="21"/>
        <v>365000</v>
      </c>
      <c r="H39" s="5">
        <f t="shared" si="21"/>
        <v>365000</v>
      </c>
      <c r="I39" s="41" t="s">
        <v>54</v>
      </c>
      <c r="J39" s="23" t="s">
        <v>24</v>
      </c>
    </row>
    <row r="40" spans="1:10" ht="15" customHeight="1" x14ac:dyDescent="0.25">
      <c r="A40" s="21"/>
      <c r="B40" s="39"/>
      <c r="C40" s="21"/>
      <c r="D40" s="6" t="s">
        <v>3</v>
      </c>
      <c r="E40" s="5">
        <f t="shared" si="19"/>
        <v>1095000</v>
      </c>
      <c r="F40" s="7">
        <v>365000</v>
      </c>
      <c r="G40" s="7">
        <v>365000</v>
      </c>
      <c r="H40" s="7">
        <v>365000</v>
      </c>
      <c r="I40" s="42"/>
      <c r="J40" s="24"/>
    </row>
    <row r="41" spans="1:10" ht="12.75" customHeight="1" x14ac:dyDescent="0.25">
      <c r="A41" s="21"/>
      <c r="B41" s="39"/>
      <c r="C41" s="21"/>
      <c r="D41" s="6" t="s">
        <v>2</v>
      </c>
      <c r="E41" s="5">
        <f t="shared" si="19"/>
        <v>0</v>
      </c>
      <c r="F41" s="7">
        <v>0</v>
      </c>
      <c r="G41" s="7">
        <v>0</v>
      </c>
      <c r="H41" s="7">
        <v>0</v>
      </c>
      <c r="I41" s="42"/>
      <c r="J41" s="24"/>
    </row>
    <row r="42" spans="1:10" ht="12.75" customHeight="1" x14ac:dyDescent="0.25">
      <c r="A42" s="21"/>
      <c r="B42" s="39"/>
      <c r="C42" s="21"/>
      <c r="D42" s="6" t="s">
        <v>1</v>
      </c>
      <c r="E42" s="5">
        <f t="shared" si="19"/>
        <v>0</v>
      </c>
      <c r="F42" s="7">
        <v>0</v>
      </c>
      <c r="G42" s="7">
        <v>0</v>
      </c>
      <c r="H42" s="7">
        <v>0</v>
      </c>
      <c r="I42" s="42"/>
      <c r="J42" s="24"/>
    </row>
    <row r="43" spans="1:10" ht="12.75" customHeight="1" x14ac:dyDescent="0.25">
      <c r="A43" s="22"/>
      <c r="B43" s="40"/>
      <c r="C43" s="22"/>
      <c r="D43" s="8" t="s">
        <v>4</v>
      </c>
      <c r="E43" s="9">
        <f t="shared" si="19"/>
        <v>0</v>
      </c>
      <c r="F43" s="10">
        <v>0</v>
      </c>
      <c r="G43" s="10">
        <v>0</v>
      </c>
      <c r="H43" s="10">
        <v>0</v>
      </c>
      <c r="I43" s="42"/>
      <c r="J43" s="24"/>
    </row>
    <row r="44" spans="1:10" ht="15" customHeight="1" x14ac:dyDescent="0.25">
      <c r="A44" s="37" t="s">
        <v>19</v>
      </c>
      <c r="B44" s="38" t="s">
        <v>37</v>
      </c>
      <c r="C44" s="20" t="s">
        <v>5</v>
      </c>
      <c r="D44" s="4" t="s">
        <v>7</v>
      </c>
      <c r="E44" s="5">
        <f t="shared" ref="E44:E53" si="22">SUM(F44:H44)</f>
        <v>26729100</v>
      </c>
      <c r="F44" s="5">
        <f t="shared" ref="F44:H44" si="23">SUM(F45:F48)</f>
        <v>8909700</v>
      </c>
      <c r="G44" s="5">
        <f t="shared" si="23"/>
        <v>8909700</v>
      </c>
      <c r="H44" s="5">
        <f t="shared" si="23"/>
        <v>8909700</v>
      </c>
      <c r="I44" s="41" t="s">
        <v>56</v>
      </c>
      <c r="J44" s="23" t="s">
        <v>24</v>
      </c>
    </row>
    <row r="45" spans="1:10" ht="15" customHeight="1" x14ac:dyDescent="0.25">
      <c r="A45" s="21"/>
      <c r="B45" s="39"/>
      <c r="C45" s="21"/>
      <c r="D45" s="6" t="s">
        <v>3</v>
      </c>
      <c r="E45" s="5">
        <f t="shared" si="22"/>
        <v>26729100</v>
      </c>
      <c r="F45" s="7">
        <v>8909700</v>
      </c>
      <c r="G45" s="7">
        <v>8909700</v>
      </c>
      <c r="H45" s="7">
        <v>8909700</v>
      </c>
      <c r="I45" s="42"/>
      <c r="J45" s="24"/>
    </row>
    <row r="46" spans="1:10" ht="15" customHeight="1" x14ac:dyDescent="0.25">
      <c r="A46" s="21"/>
      <c r="B46" s="39"/>
      <c r="C46" s="21"/>
      <c r="D46" s="6" t="s">
        <v>2</v>
      </c>
      <c r="E46" s="5">
        <f t="shared" si="22"/>
        <v>0</v>
      </c>
      <c r="F46" s="7">
        <v>0</v>
      </c>
      <c r="G46" s="7">
        <v>0</v>
      </c>
      <c r="H46" s="7">
        <v>0</v>
      </c>
      <c r="I46" s="42"/>
      <c r="J46" s="24"/>
    </row>
    <row r="47" spans="1:10" ht="9.75" customHeight="1" x14ac:dyDescent="0.25">
      <c r="A47" s="21"/>
      <c r="B47" s="39"/>
      <c r="C47" s="21"/>
      <c r="D47" s="6" t="s">
        <v>1</v>
      </c>
      <c r="E47" s="5">
        <f t="shared" si="22"/>
        <v>0</v>
      </c>
      <c r="F47" s="7">
        <v>0</v>
      </c>
      <c r="G47" s="7">
        <v>0</v>
      </c>
      <c r="H47" s="7">
        <v>0</v>
      </c>
      <c r="I47" s="42"/>
      <c r="J47" s="24"/>
    </row>
    <row r="48" spans="1:10" ht="12.75" customHeight="1" x14ac:dyDescent="0.25">
      <c r="A48" s="22"/>
      <c r="B48" s="40"/>
      <c r="C48" s="22"/>
      <c r="D48" s="6" t="s">
        <v>4</v>
      </c>
      <c r="E48" s="5">
        <f t="shared" si="22"/>
        <v>0</v>
      </c>
      <c r="F48" s="7">
        <v>0</v>
      </c>
      <c r="G48" s="7">
        <v>0</v>
      </c>
      <c r="H48" s="7">
        <v>0</v>
      </c>
      <c r="I48" s="42"/>
      <c r="J48" s="24"/>
    </row>
    <row r="49" spans="1:10" ht="15" customHeight="1" x14ac:dyDescent="0.25">
      <c r="A49" s="37" t="s">
        <v>20</v>
      </c>
      <c r="B49" s="38" t="s">
        <v>38</v>
      </c>
      <c r="C49" s="20" t="s">
        <v>5</v>
      </c>
      <c r="D49" s="4" t="s">
        <v>7</v>
      </c>
      <c r="E49" s="5">
        <f t="shared" si="22"/>
        <v>285000</v>
      </c>
      <c r="F49" s="5">
        <f t="shared" ref="F49:H49" si="24">SUM(F50:F53)</f>
        <v>95000</v>
      </c>
      <c r="G49" s="5">
        <f t="shared" si="24"/>
        <v>95000</v>
      </c>
      <c r="H49" s="5">
        <f t="shared" si="24"/>
        <v>95000</v>
      </c>
      <c r="I49" s="41" t="s">
        <v>55</v>
      </c>
      <c r="J49" s="23" t="s">
        <v>49</v>
      </c>
    </row>
    <row r="50" spans="1:10" ht="15" customHeight="1" x14ac:dyDescent="0.25">
      <c r="A50" s="21"/>
      <c r="B50" s="39"/>
      <c r="C50" s="21"/>
      <c r="D50" s="6" t="s">
        <v>3</v>
      </c>
      <c r="E50" s="5">
        <f t="shared" si="22"/>
        <v>285000</v>
      </c>
      <c r="F50" s="7">
        <v>95000</v>
      </c>
      <c r="G50" s="7">
        <v>95000</v>
      </c>
      <c r="H50" s="7">
        <v>95000</v>
      </c>
      <c r="I50" s="42"/>
      <c r="J50" s="24"/>
    </row>
    <row r="51" spans="1:10" ht="15" customHeight="1" x14ac:dyDescent="0.25">
      <c r="A51" s="21"/>
      <c r="B51" s="39"/>
      <c r="C51" s="21"/>
      <c r="D51" s="6" t="s">
        <v>2</v>
      </c>
      <c r="E51" s="5">
        <f t="shared" si="22"/>
        <v>0</v>
      </c>
      <c r="F51" s="7">
        <v>0</v>
      </c>
      <c r="G51" s="7">
        <v>0</v>
      </c>
      <c r="H51" s="7">
        <v>0</v>
      </c>
      <c r="I51" s="42"/>
      <c r="J51" s="24"/>
    </row>
    <row r="52" spans="1:10" ht="15" customHeight="1" x14ac:dyDescent="0.25">
      <c r="A52" s="21"/>
      <c r="B52" s="39"/>
      <c r="C52" s="21"/>
      <c r="D52" s="6" t="s">
        <v>1</v>
      </c>
      <c r="E52" s="5">
        <f t="shared" si="22"/>
        <v>0</v>
      </c>
      <c r="F52" s="7">
        <v>0</v>
      </c>
      <c r="G52" s="7">
        <v>0</v>
      </c>
      <c r="H52" s="7">
        <v>0</v>
      </c>
      <c r="I52" s="42"/>
      <c r="J52" s="24"/>
    </row>
    <row r="53" spans="1:10" ht="15" customHeight="1" x14ac:dyDescent="0.25">
      <c r="A53" s="22"/>
      <c r="B53" s="40"/>
      <c r="C53" s="22"/>
      <c r="D53" s="6" t="s">
        <v>4</v>
      </c>
      <c r="E53" s="5">
        <f t="shared" si="22"/>
        <v>0</v>
      </c>
      <c r="F53" s="7">
        <v>0</v>
      </c>
      <c r="G53" s="7">
        <v>0</v>
      </c>
      <c r="H53" s="7">
        <v>0</v>
      </c>
      <c r="I53" s="84"/>
      <c r="J53" s="24"/>
    </row>
    <row r="54" spans="1:10" ht="15.75" customHeight="1" x14ac:dyDescent="0.25">
      <c r="A54" s="81">
        <v>2</v>
      </c>
      <c r="B54" s="89" t="s">
        <v>26</v>
      </c>
      <c r="C54" s="91">
        <v>2026</v>
      </c>
      <c r="D54" s="4" t="s">
        <v>7</v>
      </c>
      <c r="E54" s="5">
        <f>SUM(F54:H54)</f>
        <v>117850907</v>
      </c>
      <c r="F54" s="5">
        <f>SUM(F55:F58)</f>
        <v>85850907</v>
      </c>
      <c r="G54" s="5">
        <f t="shared" ref="G54:H54" si="25">SUM(G55:G58)</f>
        <v>16000000</v>
      </c>
      <c r="H54" s="5">
        <f t="shared" si="25"/>
        <v>16000000</v>
      </c>
      <c r="I54" s="34" t="s">
        <v>21</v>
      </c>
      <c r="J54" s="23" t="s">
        <v>40</v>
      </c>
    </row>
    <row r="55" spans="1:10" x14ac:dyDescent="0.25">
      <c r="A55" s="81"/>
      <c r="B55" s="89"/>
      <c r="C55" s="91"/>
      <c r="D55" s="4" t="s">
        <v>3</v>
      </c>
      <c r="E55" s="5">
        <f t="shared" ref="E55:E58" si="26">SUM(F55:H55)</f>
        <v>106519116</v>
      </c>
      <c r="F55" s="5">
        <f>F60+F80</f>
        <v>74519116</v>
      </c>
      <c r="G55" s="5">
        <f>G60+G80</f>
        <v>16000000</v>
      </c>
      <c r="H55" s="5">
        <f>H60+H80</f>
        <v>16000000</v>
      </c>
      <c r="I55" s="35"/>
      <c r="J55" s="24"/>
    </row>
    <row r="56" spans="1:10" x14ac:dyDescent="0.25">
      <c r="A56" s="81"/>
      <c r="B56" s="89"/>
      <c r="C56" s="91"/>
      <c r="D56" s="4" t="s">
        <v>2</v>
      </c>
      <c r="E56" s="5">
        <f t="shared" si="26"/>
        <v>4994091</v>
      </c>
      <c r="F56" s="5">
        <f>F61+F81+F71</f>
        <v>4994091</v>
      </c>
      <c r="G56" s="5">
        <f t="shared" ref="G56:H58" si="27">G61+G81</f>
        <v>0</v>
      </c>
      <c r="H56" s="5">
        <f t="shared" si="27"/>
        <v>0</v>
      </c>
      <c r="I56" s="35"/>
      <c r="J56" s="24"/>
    </row>
    <row r="57" spans="1:10" x14ac:dyDescent="0.25">
      <c r="A57" s="81"/>
      <c r="B57" s="89"/>
      <c r="C57" s="91"/>
      <c r="D57" s="4" t="s">
        <v>1</v>
      </c>
      <c r="E57" s="5">
        <f t="shared" si="26"/>
        <v>6337700</v>
      </c>
      <c r="F57" s="5">
        <f>F62+F82</f>
        <v>6337700</v>
      </c>
      <c r="G57" s="5">
        <f t="shared" si="27"/>
        <v>0</v>
      </c>
      <c r="H57" s="5">
        <f t="shared" si="27"/>
        <v>0</v>
      </c>
      <c r="I57" s="35"/>
      <c r="J57" s="24"/>
    </row>
    <row r="58" spans="1:10" x14ac:dyDescent="0.25">
      <c r="A58" s="88"/>
      <c r="B58" s="90"/>
      <c r="C58" s="91"/>
      <c r="D58" s="4" t="s">
        <v>4</v>
      </c>
      <c r="E58" s="5">
        <f t="shared" si="26"/>
        <v>0</v>
      </c>
      <c r="F58" s="5">
        <f>F63+F83</f>
        <v>0</v>
      </c>
      <c r="G58" s="5">
        <f t="shared" si="27"/>
        <v>0</v>
      </c>
      <c r="H58" s="5">
        <f t="shared" si="27"/>
        <v>0</v>
      </c>
      <c r="I58" s="36"/>
      <c r="J58" s="80"/>
    </row>
    <row r="59" spans="1:10" ht="17.25" customHeight="1" x14ac:dyDescent="0.25">
      <c r="A59" s="85" t="s">
        <v>27</v>
      </c>
      <c r="B59" s="46" t="s">
        <v>32</v>
      </c>
      <c r="C59" s="21">
        <v>2026</v>
      </c>
      <c r="D59" s="4" t="s">
        <v>7</v>
      </c>
      <c r="E59" s="5">
        <f>SUM(F59:H59)</f>
        <v>106518016</v>
      </c>
      <c r="F59" s="5">
        <f>SUM(F60:F63)</f>
        <v>74518016</v>
      </c>
      <c r="G59" s="5">
        <f t="shared" ref="G59:H59" si="28">SUM(G60:G63)</f>
        <v>16000000</v>
      </c>
      <c r="H59" s="5">
        <f t="shared" si="28"/>
        <v>16000000</v>
      </c>
      <c r="I59" s="92" t="s">
        <v>64</v>
      </c>
      <c r="J59" s="23" t="s">
        <v>41</v>
      </c>
    </row>
    <row r="60" spans="1:10" ht="17.25" customHeight="1" x14ac:dyDescent="0.25">
      <c r="A60" s="86"/>
      <c r="B60" s="47"/>
      <c r="C60" s="21"/>
      <c r="D60" s="6" t="s">
        <v>3</v>
      </c>
      <c r="E60" s="5">
        <f t="shared" ref="E60:E68" si="29">SUM(F60:H60)</f>
        <v>106518016</v>
      </c>
      <c r="F60" s="7">
        <f>F65+F75</f>
        <v>74518016</v>
      </c>
      <c r="G60" s="7">
        <f>G65+G75</f>
        <v>16000000</v>
      </c>
      <c r="H60" s="7">
        <f>H65+H75</f>
        <v>16000000</v>
      </c>
      <c r="I60" s="93"/>
      <c r="J60" s="24"/>
    </row>
    <row r="61" spans="1:10" ht="17.25" customHeight="1" x14ac:dyDescent="0.25">
      <c r="A61" s="86"/>
      <c r="B61" s="47"/>
      <c r="C61" s="21"/>
      <c r="D61" s="6" t="s">
        <v>2</v>
      </c>
      <c r="E61" s="5">
        <f t="shared" si="29"/>
        <v>0</v>
      </c>
      <c r="F61" s="7">
        <f>F66</f>
        <v>0</v>
      </c>
      <c r="G61" s="7">
        <f t="shared" ref="G61:H63" si="30">G66+G76</f>
        <v>0</v>
      </c>
      <c r="H61" s="7">
        <f t="shared" si="30"/>
        <v>0</v>
      </c>
      <c r="I61" s="93"/>
      <c r="J61" s="24"/>
    </row>
    <row r="62" spans="1:10" ht="17.25" customHeight="1" x14ac:dyDescent="0.25">
      <c r="A62" s="86"/>
      <c r="B62" s="47"/>
      <c r="C62" s="21"/>
      <c r="D62" s="6" t="s">
        <v>1</v>
      </c>
      <c r="E62" s="5">
        <f t="shared" si="29"/>
        <v>0</v>
      </c>
      <c r="F62" s="7">
        <f>F67+F77</f>
        <v>0</v>
      </c>
      <c r="G62" s="7">
        <f t="shared" si="30"/>
        <v>0</v>
      </c>
      <c r="H62" s="7">
        <f t="shared" si="30"/>
        <v>0</v>
      </c>
      <c r="I62" s="93"/>
      <c r="J62" s="24"/>
    </row>
    <row r="63" spans="1:10" ht="17.25" customHeight="1" x14ac:dyDescent="0.25">
      <c r="A63" s="87"/>
      <c r="B63" s="48"/>
      <c r="C63" s="21"/>
      <c r="D63" s="6" t="s">
        <v>4</v>
      </c>
      <c r="E63" s="5">
        <f t="shared" si="29"/>
        <v>0</v>
      </c>
      <c r="F63" s="7">
        <f>F68+F78</f>
        <v>0</v>
      </c>
      <c r="G63" s="7">
        <f t="shared" si="30"/>
        <v>0</v>
      </c>
      <c r="H63" s="7">
        <f t="shared" si="30"/>
        <v>0</v>
      </c>
      <c r="I63" s="94"/>
      <c r="J63" s="80"/>
    </row>
    <row r="64" spans="1:10" x14ac:dyDescent="0.25">
      <c r="A64" s="46" t="s">
        <v>15</v>
      </c>
      <c r="B64" s="49" t="s">
        <v>39</v>
      </c>
      <c r="C64" s="20">
        <v>2026</v>
      </c>
      <c r="D64" s="4" t="s">
        <v>7</v>
      </c>
      <c r="E64" s="5">
        <f t="shared" si="29"/>
        <v>48000000</v>
      </c>
      <c r="F64" s="5">
        <f t="shared" ref="F64:H64" si="31">SUM(F65:F68)</f>
        <v>16000000</v>
      </c>
      <c r="G64" s="5">
        <f t="shared" si="31"/>
        <v>16000000</v>
      </c>
      <c r="H64" s="5">
        <f t="shared" si="31"/>
        <v>16000000</v>
      </c>
      <c r="I64" s="25" t="s">
        <v>57</v>
      </c>
      <c r="J64" s="23" t="s">
        <v>50</v>
      </c>
    </row>
    <row r="65" spans="1:10" x14ac:dyDescent="0.25">
      <c r="A65" s="95"/>
      <c r="B65" s="50"/>
      <c r="C65" s="21"/>
      <c r="D65" s="6" t="s">
        <v>3</v>
      </c>
      <c r="E65" s="5">
        <f t="shared" si="29"/>
        <v>48000000</v>
      </c>
      <c r="F65" s="7">
        <v>16000000</v>
      </c>
      <c r="G65" s="7">
        <v>16000000</v>
      </c>
      <c r="H65" s="7">
        <v>16000000</v>
      </c>
      <c r="I65" s="25"/>
      <c r="J65" s="24"/>
    </row>
    <row r="66" spans="1:10" ht="14.25" customHeight="1" x14ac:dyDescent="0.25">
      <c r="A66" s="95"/>
      <c r="B66" s="50"/>
      <c r="C66" s="21"/>
      <c r="D66" s="6" t="s">
        <v>2</v>
      </c>
      <c r="E66" s="5">
        <f t="shared" si="29"/>
        <v>0</v>
      </c>
      <c r="F66" s="7">
        <v>0</v>
      </c>
      <c r="G66" s="7">
        <v>0</v>
      </c>
      <c r="H66" s="7">
        <v>0</v>
      </c>
      <c r="I66" s="25"/>
      <c r="J66" s="24"/>
    </row>
    <row r="67" spans="1:10" ht="11.25" customHeight="1" x14ac:dyDescent="0.25">
      <c r="A67" s="95"/>
      <c r="B67" s="50"/>
      <c r="C67" s="21"/>
      <c r="D67" s="6" t="s">
        <v>1</v>
      </c>
      <c r="E67" s="5">
        <f t="shared" si="29"/>
        <v>0</v>
      </c>
      <c r="F67" s="7">
        <v>0</v>
      </c>
      <c r="G67" s="7">
        <v>0</v>
      </c>
      <c r="H67" s="7">
        <v>0</v>
      </c>
      <c r="I67" s="25"/>
      <c r="J67" s="24"/>
    </row>
    <row r="68" spans="1:10" ht="12.75" customHeight="1" x14ac:dyDescent="0.25">
      <c r="A68" s="96"/>
      <c r="B68" s="51"/>
      <c r="C68" s="22"/>
      <c r="D68" s="6" t="s">
        <v>4</v>
      </c>
      <c r="E68" s="5">
        <f t="shared" si="29"/>
        <v>0</v>
      </c>
      <c r="F68" s="7">
        <v>0</v>
      </c>
      <c r="G68" s="7">
        <v>0</v>
      </c>
      <c r="H68" s="7">
        <v>0</v>
      </c>
      <c r="I68" s="26"/>
      <c r="J68" s="80"/>
    </row>
    <row r="69" spans="1:10" ht="15.75" customHeight="1" x14ac:dyDescent="0.25">
      <c r="A69" s="85" t="s">
        <v>28</v>
      </c>
      <c r="B69" s="97" t="s">
        <v>33</v>
      </c>
      <c r="C69" s="20">
        <v>2026</v>
      </c>
      <c r="D69" s="4" t="s">
        <v>7</v>
      </c>
      <c r="E69" s="5">
        <f t="shared" ref="E69:E73" si="32">SUM(F69:H69)</f>
        <v>59109107</v>
      </c>
      <c r="F69" s="5">
        <f t="shared" ref="F69:H69" si="33">SUM(F70:F73)</f>
        <v>59109107</v>
      </c>
      <c r="G69" s="5">
        <f t="shared" si="33"/>
        <v>0</v>
      </c>
      <c r="H69" s="5">
        <f t="shared" si="33"/>
        <v>0</v>
      </c>
      <c r="I69" s="52" t="s">
        <v>65</v>
      </c>
      <c r="J69" s="23" t="s">
        <v>24</v>
      </c>
    </row>
    <row r="70" spans="1:10" x14ac:dyDescent="0.25">
      <c r="A70" s="86"/>
      <c r="B70" s="98"/>
      <c r="C70" s="21"/>
      <c r="D70" s="6" t="s">
        <v>3</v>
      </c>
      <c r="E70" s="5">
        <f t="shared" si="32"/>
        <v>58518016</v>
      </c>
      <c r="F70" s="7">
        <f>SUM(F75)</f>
        <v>58518016</v>
      </c>
      <c r="G70" s="7">
        <v>0</v>
      </c>
      <c r="H70" s="7">
        <v>0</v>
      </c>
      <c r="I70" s="53"/>
      <c r="J70" s="24"/>
    </row>
    <row r="71" spans="1:10" x14ac:dyDescent="0.25">
      <c r="A71" s="86"/>
      <c r="B71" s="98"/>
      <c r="C71" s="21"/>
      <c r="D71" s="6" t="s">
        <v>2</v>
      </c>
      <c r="E71" s="5">
        <f t="shared" si="32"/>
        <v>591091</v>
      </c>
      <c r="F71" s="7">
        <f>SUM(F76)</f>
        <v>591091</v>
      </c>
      <c r="G71" s="7">
        <v>0</v>
      </c>
      <c r="H71" s="7">
        <v>0</v>
      </c>
      <c r="I71" s="53"/>
      <c r="J71" s="24"/>
    </row>
    <row r="72" spans="1:10" x14ac:dyDescent="0.25">
      <c r="A72" s="86"/>
      <c r="B72" s="98"/>
      <c r="C72" s="21"/>
      <c r="D72" s="6" t="s">
        <v>1</v>
      </c>
      <c r="E72" s="5">
        <f t="shared" si="32"/>
        <v>0</v>
      </c>
      <c r="F72" s="7">
        <v>0</v>
      </c>
      <c r="G72" s="7">
        <v>0</v>
      </c>
      <c r="H72" s="7">
        <v>0</v>
      </c>
      <c r="I72" s="53"/>
      <c r="J72" s="24"/>
    </row>
    <row r="73" spans="1:10" x14ac:dyDescent="0.25">
      <c r="A73" s="87"/>
      <c r="B73" s="99"/>
      <c r="C73" s="22"/>
      <c r="D73" s="6" t="s">
        <v>4</v>
      </c>
      <c r="E73" s="5">
        <f t="shared" si="32"/>
        <v>0</v>
      </c>
      <c r="F73" s="7">
        <v>0</v>
      </c>
      <c r="G73" s="7">
        <v>0</v>
      </c>
      <c r="H73" s="7">
        <v>0</v>
      </c>
      <c r="I73" s="54"/>
      <c r="J73" s="80"/>
    </row>
    <row r="74" spans="1:10" x14ac:dyDescent="0.25">
      <c r="A74" s="46" t="s">
        <v>25</v>
      </c>
      <c r="B74" s="49" t="s">
        <v>46</v>
      </c>
      <c r="C74" s="20">
        <v>2026</v>
      </c>
      <c r="D74" s="4" t="s">
        <v>7</v>
      </c>
      <c r="E74" s="100">
        <f t="shared" ref="E74:E78" si="34">SUM(F74:H74)</f>
        <v>59109107</v>
      </c>
      <c r="F74" s="100">
        <f t="shared" ref="F74:H74" si="35">SUM(F75:F78)</f>
        <v>59109107</v>
      </c>
      <c r="G74" s="5">
        <f t="shared" si="35"/>
        <v>0</v>
      </c>
      <c r="H74" s="5">
        <f t="shared" si="35"/>
        <v>0</v>
      </c>
      <c r="I74" s="25" t="s">
        <v>57</v>
      </c>
      <c r="J74" s="23" t="s">
        <v>24</v>
      </c>
    </row>
    <row r="75" spans="1:10" x14ac:dyDescent="0.25">
      <c r="A75" s="47"/>
      <c r="B75" s="50"/>
      <c r="C75" s="21"/>
      <c r="D75" s="6" t="s">
        <v>3</v>
      </c>
      <c r="E75" s="100">
        <f t="shared" si="34"/>
        <v>58518016</v>
      </c>
      <c r="F75" s="101">
        <v>58518016</v>
      </c>
      <c r="G75" s="7">
        <v>0</v>
      </c>
      <c r="H75" s="7">
        <v>0</v>
      </c>
      <c r="I75" s="25"/>
      <c r="J75" s="24"/>
    </row>
    <row r="76" spans="1:10" x14ac:dyDescent="0.25">
      <c r="A76" s="47"/>
      <c r="B76" s="50"/>
      <c r="C76" s="21"/>
      <c r="D76" s="6" t="s">
        <v>2</v>
      </c>
      <c r="E76" s="100">
        <f t="shared" si="34"/>
        <v>591091</v>
      </c>
      <c r="F76" s="101">
        <v>591091</v>
      </c>
      <c r="G76" s="7">
        <v>0</v>
      </c>
      <c r="H76" s="7">
        <v>0</v>
      </c>
      <c r="I76" s="25"/>
      <c r="J76" s="24"/>
    </row>
    <row r="77" spans="1:10" ht="12.75" customHeight="1" x14ac:dyDescent="0.25">
      <c r="A77" s="47"/>
      <c r="B77" s="50"/>
      <c r="C77" s="21"/>
      <c r="D77" s="6" t="s">
        <v>1</v>
      </c>
      <c r="E77" s="100">
        <f t="shared" si="34"/>
        <v>0</v>
      </c>
      <c r="F77" s="101">
        <v>0</v>
      </c>
      <c r="G77" s="7">
        <v>0</v>
      </c>
      <c r="H77" s="7">
        <v>0</v>
      </c>
      <c r="I77" s="25"/>
      <c r="J77" s="24"/>
    </row>
    <row r="78" spans="1:10" ht="12.75" customHeight="1" x14ac:dyDescent="0.25">
      <c r="A78" s="48"/>
      <c r="B78" s="51"/>
      <c r="C78" s="22"/>
      <c r="D78" s="6" t="s">
        <v>4</v>
      </c>
      <c r="E78" s="5">
        <f t="shared" si="34"/>
        <v>0</v>
      </c>
      <c r="F78" s="7">
        <v>0</v>
      </c>
      <c r="G78" s="7">
        <v>0</v>
      </c>
      <c r="H78" s="7">
        <v>0</v>
      </c>
      <c r="I78" s="26"/>
      <c r="J78" s="80"/>
    </row>
    <row r="79" spans="1:10" ht="15.75" customHeight="1" x14ac:dyDescent="0.25">
      <c r="A79" s="85" t="s">
        <v>60</v>
      </c>
      <c r="B79" s="46" t="s">
        <v>61</v>
      </c>
      <c r="C79" s="21">
        <v>2026</v>
      </c>
      <c r="D79" s="4" t="s">
        <v>7</v>
      </c>
      <c r="E79" s="5">
        <f>SUM(F79:H79)</f>
        <v>10741800</v>
      </c>
      <c r="F79" s="5">
        <f>SUM(F80:F83)</f>
        <v>10741800</v>
      </c>
      <c r="G79" s="5">
        <f t="shared" ref="G79:H79" si="36">SUM(G80:G83)</f>
        <v>0</v>
      </c>
      <c r="H79" s="5">
        <f t="shared" si="36"/>
        <v>0</v>
      </c>
      <c r="I79" s="27" t="s">
        <v>44</v>
      </c>
      <c r="J79" s="24" t="s">
        <v>42</v>
      </c>
    </row>
    <row r="80" spans="1:10" x14ac:dyDescent="0.25">
      <c r="A80" s="86"/>
      <c r="B80" s="47"/>
      <c r="C80" s="21"/>
      <c r="D80" s="6" t="s">
        <v>3</v>
      </c>
      <c r="E80" s="5">
        <f t="shared" ref="E80:E88" si="37">SUM(F80:H80)</f>
        <v>1100</v>
      </c>
      <c r="F80" s="7">
        <f>F85</f>
        <v>1100</v>
      </c>
      <c r="G80" s="7">
        <f t="shared" ref="G80:H80" si="38">G85</f>
        <v>0</v>
      </c>
      <c r="H80" s="7">
        <f t="shared" si="38"/>
        <v>0</v>
      </c>
      <c r="I80" s="28"/>
      <c r="J80" s="24"/>
    </row>
    <row r="81" spans="1:10" x14ac:dyDescent="0.25">
      <c r="A81" s="86"/>
      <c r="B81" s="47"/>
      <c r="C81" s="21"/>
      <c r="D81" s="6" t="s">
        <v>2</v>
      </c>
      <c r="E81" s="5">
        <f t="shared" si="37"/>
        <v>4403000</v>
      </c>
      <c r="F81" s="7">
        <f t="shared" ref="F81:H81" si="39">F86</f>
        <v>4403000</v>
      </c>
      <c r="G81" s="7">
        <f t="shared" si="39"/>
        <v>0</v>
      </c>
      <c r="H81" s="7">
        <f t="shared" si="39"/>
        <v>0</v>
      </c>
      <c r="I81" s="28"/>
      <c r="J81" s="24"/>
    </row>
    <row r="82" spans="1:10" x14ac:dyDescent="0.25">
      <c r="A82" s="86"/>
      <c r="B82" s="47"/>
      <c r="C82" s="21"/>
      <c r="D82" s="6" t="s">
        <v>1</v>
      </c>
      <c r="E82" s="5">
        <f t="shared" si="37"/>
        <v>6337700</v>
      </c>
      <c r="F82" s="7">
        <f t="shared" ref="F82:H82" si="40">F87</f>
        <v>6337700</v>
      </c>
      <c r="G82" s="7">
        <f t="shared" si="40"/>
        <v>0</v>
      </c>
      <c r="H82" s="7">
        <f t="shared" si="40"/>
        <v>0</v>
      </c>
      <c r="I82" s="28"/>
      <c r="J82" s="24"/>
    </row>
    <row r="83" spans="1:10" x14ac:dyDescent="0.25">
      <c r="A83" s="87"/>
      <c r="B83" s="48"/>
      <c r="C83" s="21"/>
      <c r="D83" s="6" t="s">
        <v>4</v>
      </c>
      <c r="E83" s="5">
        <f t="shared" si="37"/>
        <v>0</v>
      </c>
      <c r="F83" s="7">
        <f t="shared" ref="F83:H83" si="41">F88</f>
        <v>0</v>
      </c>
      <c r="G83" s="7">
        <f t="shared" si="41"/>
        <v>0</v>
      </c>
      <c r="H83" s="7">
        <f t="shared" si="41"/>
        <v>0</v>
      </c>
      <c r="I83" s="29"/>
      <c r="J83" s="80"/>
    </row>
    <row r="84" spans="1:10" x14ac:dyDescent="0.25">
      <c r="A84" s="46" t="s">
        <v>62</v>
      </c>
      <c r="B84" s="49" t="s">
        <v>47</v>
      </c>
      <c r="C84" s="20">
        <v>2026</v>
      </c>
      <c r="D84" s="4" t="s">
        <v>7</v>
      </c>
      <c r="E84" s="5">
        <f t="shared" si="37"/>
        <v>10741800</v>
      </c>
      <c r="F84" s="5">
        <f t="shared" ref="F84:H84" si="42">SUM(F85:F88)</f>
        <v>10741800</v>
      </c>
      <c r="G84" s="5">
        <f t="shared" si="42"/>
        <v>0</v>
      </c>
      <c r="H84" s="5">
        <f t="shared" si="42"/>
        <v>0</v>
      </c>
      <c r="I84" s="25" t="s">
        <v>58</v>
      </c>
      <c r="J84" s="23" t="s">
        <v>51</v>
      </c>
    </row>
    <row r="85" spans="1:10" x14ac:dyDescent="0.25">
      <c r="A85" s="47"/>
      <c r="B85" s="50"/>
      <c r="C85" s="21"/>
      <c r="D85" s="6" t="s">
        <v>3</v>
      </c>
      <c r="E85" s="5">
        <f t="shared" si="37"/>
        <v>1100</v>
      </c>
      <c r="F85" s="7">
        <v>1100</v>
      </c>
      <c r="G85" s="7">
        <v>0</v>
      </c>
      <c r="H85" s="7">
        <v>0</v>
      </c>
      <c r="I85" s="30"/>
      <c r="J85" s="24"/>
    </row>
    <row r="86" spans="1:10" x14ac:dyDescent="0.25">
      <c r="A86" s="47"/>
      <c r="B86" s="50"/>
      <c r="C86" s="21"/>
      <c r="D86" s="6" t="s">
        <v>2</v>
      </c>
      <c r="E86" s="5">
        <f t="shared" si="37"/>
        <v>4403000</v>
      </c>
      <c r="F86" s="7">
        <v>4403000</v>
      </c>
      <c r="G86" s="7">
        <v>0</v>
      </c>
      <c r="H86" s="7">
        <v>0</v>
      </c>
      <c r="I86" s="30"/>
      <c r="J86" s="24"/>
    </row>
    <row r="87" spans="1:10" x14ac:dyDescent="0.25">
      <c r="A87" s="47"/>
      <c r="B87" s="50"/>
      <c r="C87" s="21"/>
      <c r="D87" s="6" t="s">
        <v>1</v>
      </c>
      <c r="E87" s="5">
        <f t="shared" si="37"/>
        <v>6337700</v>
      </c>
      <c r="F87" s="7">
        <v>6337700</v>
      </c>
      <c r="G87" s="7">
        <v>0</v>
      </c>
      <c r="H87" s="7">
        <v>0</v>
      </c>
      <c r="I87" s="30"/>
      <c r="J87" s="24"/>
    </row>
    <row r="88" spans="1:10" ht="13.5" customHeight="1" x14ac:dyDescent="0.25">
      <c r="A88" s="48"/>
      <c r="B88" s="51"/>
      <c r="C88" s="22"/>
      <c r="D88" s="8" t="s">
        <v>4</v>
      </c>
      <c r="E88" s="9">
        <f t="shared" si="37"/>
        <v>0</v>
      </c>
      <c r="F88" s="10">
        <v>0</v>
      </c>
      <c r="G88" s="10">
        <v>0</v>
      </c>
      <c r="H88" s="10">
        <v>0</v>
      </c>
      <c r="I88" s="31"/>
      <c r="J88" s="80"/>
    </row>
  </sheetData>
  <mergeCells count="91">
    <mergeCell ref="A84:A88"/>
    <mergeCell ref="B84:B88"/>
    <mergeCell ref="C84:C88"/>
    <mergeCell ref="J84:J88"/>
    <mergeCell ref="A64:A68"/>
    <mergeCell ref="B64:B68"/>
    <mergeCell ref="C64:C68"/>
    <mergeCell ref="J64:J68"/>
    <mergeCell ref="A79:A83"/>
    <mergeCell ref="B79:B83"/>
    <mergeCell ref="C79:C83"/>
    <mergeCell ref="J79:J83"/>
    <mergeCell ref="A69:A73"/>
    <mergeCell ref="B69:B73"/>
    <mergeCell ref="C69:C73"/>
    <mergeCell ref="J69:J73"/>
    <mergeCell ref="J9:J13"/>
    <mergeCell ref="I14:I18"/>
    <mergeCell ref="B14:B18"/>
    <mergeCell ref="C14:C18"/>
    <mergeCell ref="J14:J18"/>
    <mergeCell ref="I2:I3"/>
    <mergeCell ref="I4:I8"/>
    <mergeCell ref="I9:I13"/>
    <mergeCell ref="A1:J1"/>
    <mergeCell ref="D2:H2"/>
    <mergeCell ref="A2:A3"/>
    <mergeCell ref="B2:B3"/>
    <mergeCell ref="C2:C3"/>
    <mergeCell ref="J2:J3"/>
    <mergeCell ref="A4:A8"/>
    <mergeCell ref="B4:B8"/>
    <mergeCell ref="C4:C8"/>
    <mergeCell ref="J4:J8"/>
    <mergeCell ref="A9:A13"/>
    <mergeCell ref="B9:B13"/>
    <mergeCell ref="C9:C13"/>
    <mergeCell ref="J39:J43"/>
    <mergeCell ref="J19:J23"/>
    <mergeCell ref="B19:B23"/>
    <mergeCell ref="C19:C23"/>
    <mergeCell ref="I19:I23"/>
    <mergeCell ref="B29:B33"/>
    <mergeCell ref="C29:C33"/>
    <mergeCell ref="J29:J33"/>
    <mergeCell ref="B34:B38"/>
    <mergeCell ref="I24:I33"/>
    <mergeCell ref="C34:C38"/>
    <mergeCell ref="I34:I38"/>
    <mergeCell ref="J34:J38"/>
    <mergeCell ref="B24:B28"/>
    <mergeCell ref="C24:C28"/>
    <mergeCell ref="J24:J28"/>
    <mergeCell ref="A74:A78"/>
    <mergeCell ref="B74:B78"/>
    <mergeCell ref="I69:I73"/>
    <mergeCell ref="A44:A48"/>
    <mergeCell ref="B44:B48"/>
    <mergeCell ref="C44:C48"/>
    <mergeCell ref="I44:I48"/>
    <mergeCell ref="A49:A53"/>
    <mergeCell ref="B49:B53"/>
    <mergeCell ref="C49:C53"/>
    <mergeCell ref="I49:I53"/>
    <mergeCell ref="A59:A63"/>
    <mergeCell ref="B59:B63"/>
    <mergeCell ref="C59:C63"/>
    <mergeCell ref="A54:A58"/>
    <mergeCell ref="B54:B58"/>
    <mergeCell ref="A14:A17"/>
    <mergeCell ref="I54:I58"/>
    <mergeCell ref="A39:A43"/>
    <mergeCell ref="B39:B43"/>
    <mergeCell ref="C39:C43"/>
    <mergeCell ref="I39:I43"/>
    <mergeCell ref="A19:A23"/>
    <mergeCell ref="A29:A33"/>
    <mergeCell ref="A34:A38"/>
    <mergeCell ref="A24:A28"/>
    <mergeCell ref="C54:C58"/>
    <mergeCell ref="C74:C78"/>
    <mergeCell ref="J44:J48"/>
    <mergeCell ref="I74:I78"/>
    <mergeCell ref="I79:I83"/>
    <mergeCell ref="I84:I88"/>
    <mergeCell ref="J74:J78"/>
    <mergeCell ref="J49:J53"/>
    <mergeCell ref="J59:J63"/>
    <mergeCell ref="J54:J58"/>
    <mergeCell ref="I59:I63"/>
    <mergeCell ref="I64:I68"/>
  </mergeCells>
  <pageMargins left="0.19685039370078741" right="0.11811023622047245" top="0.55118110236220474" bottom="0.15748031496062992" header="0.31496062992125984" footer="0"/>
  <pageSetup paperSize="9" scale="67" fitToHeight="0" orientation="landscape" r:id="rId1"/>
  <ignoredErrors>
    <ignoredError sqref="F5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Таблица 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2025-11-01T12:18:55Z</dcterms:modified>
</cp:coreProperties>
</file>