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аблица 9" sheetId="2" r:id="rId1"/>
  </sheets>
  <definedNames>
    <definedName name="_xlnm.Print_Area" localSheetId="0">'Таблица 9'!$A$1:$K$163</definedName>
  </definedNames>
  <calcPr calcId="162913" refMode="R1C1"/>
</workbook>
</file>

<file path=xl/calcChain.xml><?xml version="1.0" encoding="utf-8"?>
<calcChain xmlns="http://schemas.openxmlformats.org/spreadsheetml/2006/main">
  <c r="I4" i="2" l="1"/>
  <c r="H4" i="2"/>
  <c r="G4" i="2"/>
  <c r="F4" i="2"/>
  <c r="G148" i="2"/>
  <c r="G147" i="2"/>
  <c r="G146" i="2"/>
  <c r="I148" i="2"/>
  <c r="H148" i="2"/>
  <c r="I147" i="2"/>
  <c r="H147" i="2"/>
  <c r="I146" i="2"/>
  <c r="H146" i="2"/>
  <c r="I145" i="2"/>
  <c r="H145" i="2"/>
  <c r="G145" i="2"/>
  <c r="I63" i="2"/>
  <c r="H63" i="2"/>
  <c r="I62" i="2"/>
  <c r="H62" i="2"/>
  <c r="I61" i="2"/>
  <c r="H61" i="2"/>
  <c r="I60" i="2"/>
  <c r="H60" i="2"/>
  <c r="G63" i="2"/>
  <c r="G62" i="2"/>
  <c r="G61" i="2"/>
  <c r="G60" i="2"/>
  <c r="I90" i="2"/>
  <c r="H90" i="2"/>
  <c r="G96" i="2" l="1"/>
  <c r="F108" i="2"/>
  <c r="F107" i="2"/>
  <c r="F106" i="2"/>
  <c r="F105" i="2"/>
  <c r="I104" i="2"/>
  <c r="H104" i="2"/>
  <c r="G104" i="2"/>
  <c r="F104" i="2" s="1"/>
  <c r="G18" i="2"/>
  <c r="G17" i="2"/>
  <c r="G16" i="2"/>
  <c r="I18" i="2"/>
  <c r="H18" i="2"/>
  <c r="I17" i="2"/>
  <c r="H17" i="2"/>
  <c r="I16" i="2"/>
  <c r="H16" i="2"/>
  <c r="I15" i="2"/>
  <c r="H15" i="2"/>
  <c r="G15" i="2"/>
  <c r="F48" i="2"/>
  <c r="F47" i="2"/>
  <c r="F46" i="2"/>
  <c r="F45" i="2"/>
  <c r="I44" i="2"/>
  <c r="H44" i="2"/>
  <c r="G44" i="2"/>
  <c r="F43" i="2"/>
  <c r="F42" i="2"/>
  <c r="F41" i="2"/>
  <c r="F40" i="2"/>
  <c r="I39" i="2"/>
  <c r="H39" i="2"/>
  <c r="G39" i="2"/>
  <c r="F39" i="2" l="1"/>
  <c r="F44" i="2"/>
  <c r="G98" i="2"/>
  <c r="G97" i="2"/>
  <c r="I98" i="2"/>
  <c r="H98" i="2"/>
  <c r="I97" i="2"/>
  <c r="H97" i="2"/>
  <c r="I96" i="2"/>
  <c r="H96" i="2"/>
  <c r="I95" i="2"/>
  <c r="H95" i="2"/>
  <c r="G95" i="2"/>
  <c r="F73" i="2"/>
  <c r="F72" i="2"/>
  <c r="F71" i="2"/>
  <c r="F70" i="2"/>
  <c r="I69" i="2"/>
  <c r="H69" i="2"/>
  <c r="G69" i="2"/>
  <c r="F68" i="2"/>
  <c r="F67" i="2"/>
  <c r="F66" i="2"/>
  <c r="F65" i="2"/>
  <c r="I64" i="2"/>
  <c r="H64" i="2"/>
  <c r="G64" i="2"/>
  <c r="F163" i="2"/>
  <c r="F162" i="2"/>
  <c r="F161" i="2"/>
  <c r="F160" i="2"/>
  <c r="I159" i="2"/>
  <c r="H159" i="2"/>
  <c r="G159" i="2"/>
  <c r="F158" i="2"/>
  <c r="F157" i="2"/>
  <c r="F156" i="2"/>
  <c r="F155" i="2"/>
  <c r="I154" i="2"/>
  <c r="H154" i="2"/>
  <c r="G154" i="2"/>
  <c r="I153" i="2"/>
  <c r="H153" i="2"/>
  <c r="G153" i="2"/>
  <c r="I152" i="2"/>
  <c r="H152" i="2"/>
  <c r="G152" i="2"/>
  <c r="I151" i="2"/>
  <c r="H151" i="2"/>
  <c r="G151" i="2"/>
  <c r="I150" i="2"/>
  <c r="H150" i="2"/>
  <c r="G150" i="2"/>
  <c r="G149" i="2" l="1"/>
  <c r="F152" i="2"/>
  <c r="F154" i="2"/>
  <c r="I144" i="2"/>
  <c r="I149" i="2"/>
  <c r="H149" i="2"/>
  <c r="F151" i="2"/>
  <c r="F153" i="2"/>
  <c r="F159" i="2"/>
  <c r="F69" i="2"/>
  <c r="F146" i="2"/>
  <c r="F147" i="2"/>
  <c r="F148" i="2"/>
  <c r="F64" i="2"/>
  <c r="F150" i="2"/>
  <c r="G76" i="2"/>
  <c r="H76" i="2"/>
  <c r="G77" i="2"/>
  <c r="H77" i="2"/>
  <c r="G78" i="2"/>
  <c r="H78" i="2"/>
  <c r="I76" i="2"/>
  <c r="I77" i="2"/>
  <c r="I78" i="2"/>
  <c r="F149" i="2" l="1"/>
  <c r="H144" i="2"/>
  <c r="G144" i="2"/>
  <c r="F145" i="2"/>
  <c r="I59" i="2"/>
  <c r="H59" i="2"/>
  <c r="G59" i="2"/>
  <c r="F78" i="2"/>
  <c r="G10" i="2"/>
  <c r="H10" i="2"/>
  <c r="I10" i="2"/>
  <c r="G12" i="2"/>
  <c r="H12" i="2"/>
  <c r="G11" i="2"/>
  <c r="I12" i="2"/>
  <c r="G13" i="2"/>
  <c r="H13" i="2"/>
  <c r="I13" i="2"/>
  <c r="F144" i="2" l="1"/>
  <c r="F13" i="2"/>
  <c r="F10" i="2"/>
  <c r="G9" i="2"/>
  <c r="F12" i="2"/>
  <c r="H75" i="2" l="1"/>
  <c r="I75" i="2"/>
  <c r="G75" i="2"/>
  <c r="H110" i="2"/>
  <c r="I110" i="2"/>
  <c r="H111" i="2"/>
  <c r="H56" i="2" s="1"/>
  <c r="I111" i="2"/>
  <c r="I56" i="2" s="1"/>
  <c r="H112" i="2"/>
  <c r="H57" i="2" s="1"/>
  <c r="I112" i="2"/>
  <c r="I57" i="2" s="1"/>
  <c r="H113" i="2"/>
  <c r="H58" i="2" s="1"/>
  <c r="I113" i="2"/>
  <c r="I58" i="2" s="1"/>
  <c r="G111" i="2"/>
  <c r="G56" i="2" s="1"/>
  <c r="G112" i="2"/>
  <c r="G57" i="2" s="1"/>
  <c r="G113" i="2"/>
  <c r="G58" i="2" s="1"/>
  <c r="G110" i="2"/>
  <c r="F15" i="2"/>
  <c r="I74" i="2" l="1"/>
  <c r="I55" i="2"/>
  <c r="G74" i="2"/>
  <c r="G55" i="2"/>
  <c r="H74" i="2"/>
  <c r="H55" i="2"/>
  <c r="H5" i="2" s="1"/>
  <c r="H130" i="2"/>
  <c r="H125" i="2" s="1"/>
  <c r="I130" i="2"/>
  <c r="I125" i="2" s="1"/>
  <c r="H131" i="2"/>
  <c r="H126" i="2" s="1"/>
  <c r="I131" i="2"/>
  <c r="I126" i="2" s="1"/>
  <c r="H132" i="2"/>
  <c r="H127" i="2" s="1"/>
  <c r="I132" i="2"/>
  <c r="I127" i="2" s="1"/>
  <c r="H133" i="2"/>
  <c r="H128" i="2" s="1"/>
  <c r="I133" i="2"/>
  <c r="I128" i="2" s="1"/>
  <c r="G131" i="2"/>
  <c r="G126" i="2" s="1"/>
  <c r="G132" i="2"/>
  <c r="G127" i="2" s="1"/>
  <c r="G133" i="2"/>
  <c r="G128" i="2" s="1"/>
  <c r="G130" i="2"/>
  <c r="G125" i="2" s="1"/>
  <c r="H11" i="2"/>
  <c r="H9" i="2" s="1"/>
  <c r="G49" i="2"/>
  <c r="F50" i="2"/>
  <c r="F52" i="2"/>
  <c r="F53" i="2"/>
  <c r="H89" i="2"/>
  <c r="I89" i="2"/>
  <c r="G89" i="2"/>
  <c r="H84" i="2"/>
  <c r="I84" i="2"/>
  <c r="G84" i="2"/>
  <c r="F85" i="2"/>
  <c r="F86" i="2"/>
  <c r="F87" i="2"/>
  <c r="F88" i="2"/>
  <c r="F90" i="2"/>
  <c r="F91" i="2"/>
  <c r="F92" i="2"/>
  <c r="F93" i="2"/>
  <c r="F31" i="2"/>
  <c r="F32" i="2"/>
  <c r="F33" i="2"/>
  <c r="F30" i="2"/>
  <c r="G5" i="2" l="1"/>
  <c r="I5" i="2"/>
  <c r="I8" i="2"/>
  <c r="H49" i="2"/>
  <c r="H6" i="2"/>
  <c r="G8" i="2"/>
  <c r="H8" i="2"/>
  <c r="G7" i="2"/>
  <c r="I7" i="2"/>
  <c r="G6" i="2"/>
  <c r="H7" i="2"/>
  <c r="F55" i="2"/>
  <c r="I11" i="2"/>
  <c r="F89" i="2"/>
  <c r="F84" i="2"/>
  <c r="F11" i="2" l="1"/>
  <c r="I9" i="2"/>
  <c r="F9" i="2" s="1"/>
  <c r="G54" i="2"/>
  <c r="F57" i="2"/>
  <c r="F58" i="2"/>
  <c r="H54" i="2"/>
  <c r="F51" i="2"/>
  <c r="I49" i="2"/>
  <c r="I29" i="2"/>
  <c r="H29" i="2"/>
  <c r="G29" i="2"/>
  <c r="F49" i="2" l="1"/>
  <c r="I6" i="2"/>
  <c r="I54" i="2"/>
  <c r="F56" i="2"/>
  <c r="F29" i="2"/>
  <c r="F54" i="2" l="1"/>
  <c r="F143" i="2"/>
  <c r="F142" i="2"/>
  <c r="F141" i="2"/>
  <c r="F140" i="2"/>
  <c r="I139" i="2"/>
  <c r="H139" i="2"/>
  <c r="G139" i="2"/>
  <c r="F138" i="2"/>
  <c r="F137" i="2"/>
  <c r="F136" i="2"/>
  <c r="F135" i="2"/>
  <c r="I134" i="2"/>
  <c r="H134" i="2"/>
  <c r="G134" i="2"/>
  <c r="F139" i="2" l="1"/>
  <c r="F131" i="2"/>
  <c r="F134" i="2"/>
  <c r="G129" i="2"/>
  <c r="F132" i="2"/>
  <c r="F130" i="2"/>
  <c r="F128" i="2"/>
  <c r="F133" i="2"/>
  <c r="I129" i="2"/>
  <c r="H129" i="2"/>
  <c r="F123" i="2"/>
  <c r="F122" i="2"/>
  <c r="F121" i="2"/>
  <c r="F120" i="2"/>
  <c r="I119" i="2"/>
  <c r="H119" i="2"/>
  <c r="G119" i="2"/>
  <c r="F118" i="2"/>
  <c r="F117" i="2"/>
  <c r="F116" i="2"/>
  <c r="F115" i="2"/>
  <c r="I114" i="2"/>
  <c r="H114" i="2"/>
  <c r="G114" i="2"/>
  <c r="F103" i="2"/>
  <c r="F102" i="2"/>
  <c r="F101" i="2"/>
  <c r="F100" i="2"/>
  <c r="I99" i="2"/>
  <c r="H99" i="2"/>
  <c r="G99" i="2"/>
  <c r="F38" i="2"/>
  <c r="F37" i="2"/>
  <c r="F36" i="2"/>
  <c r="F35" i="2"/>
  <c r="I34" i="2"/>
  <c r="H34" i="2"/>
  <c r="G34" i="2"/>
  <c r="F77" i="2"/>
  <c r="G124" i="2" l="1"/>
  <c r="H124" i="2"/>
  <c r="F127" i="2"/>
  <c r="F97" i="2"/>
  <c r="F126" i="2"/>
  <c r="F125" i="2"/>
  <c r="F112" i="2"/>
  <c r="F99" i="2"/>
  <c r="I124" i="2"/>
  <c r="F129" i="2"/>
  <c r="F119" i="2"/>
  <c r="F114" i="2"/>
  <c r="F110" i="2"/>
  <c r="F95" i="2"/>
  <c r="F76" i="2"/>
  <c r="F96" i="2"/>
  <c r="G94" i="2"/>
  <c r="I94" i="2"/>
  <c r="F98" i="2"/>
  <c r="H94" i="2"/>
  <c r="F111" i="2"/>
  <c r="G109" i="2"/>
  <c r="I109" i="2"/>
  <c r="F113" i="2"/>
  <c r="H109" i="2"/>
  <c r="F34" i="2"/>
  <c r="F75" i="2"/>
  <c r="F28" i="2"/>
  <c r="F27" i="2"/>
  <c r="F26" i="2"/>
  <c r="F25" i="2"/>
  <c r="I24" i="2"/>
  <c r="H24" i="2"/>
  <c r="G24" i="2"/>
  <c r="F23" i="2"/>
  <c r="F22" i="2"/>
  <c r="F21" i="2"/>
  <c r="F20" i="2"/>
  <c r="I19" i="2"/>
  <c r="H19" i="2"/>
  <c r="G19" i="2"/>
  <c r="F124" i="2" l="1"/>
  <c r="F94" i="2"/>
  <c r="F109" i="2"/>
  <c r="F24" i="2"/>
  <c r="F19" i="2"/>
  <c r="F83" i="2" l="1"/>
  <c r="F82" i="2"/>
  <c r="F81" i="2"/>
  <c r="F80" i="2"/>
  <c r="I79" i="2"/>
  <c r="H79" i="2"/>
  <c r="G79" i="2"/>
  <c r="F74" i="2" s="1"/>
  <c r="F63" i="2"/>
  <c r="F62" i="2"/>
  <c r="F61" i="2"/>
  <c r="F60" i="2"/>
  <c r="F18" i="2"/>
  <c r="F17" i="2"/>
  <c r="F16" i="2"/>
  <c r="I14" i="2"/>
  <c r="H14" i="2"/>
  <c r="G14" i="2"/>
  <c r="F59" i="2" l="1"/>
  <c r="F14" i="2"/>
  <c r="F79" i="2"/>
  <c r="F7" i="2" l="1"/>
  <c r="F6" i="2"/>
  <c r="F5" i="2"/>
</calcChain>
</file>

<file path=xl/sharedStrings.xml><?xml version="1.0" encoding="utf-8"?>
<sst xmlns="http://schemas.openxmlformats.org/spreadsheetml/2006/main" count="348" uniqueCount="127">
  <si>
    <t>№ п/п</t>
  </si>
  <si>
    <t>ФБ</t>
  </si>
  <si>
    <t>ОБ</t>
  </si>
  <si>
    <t>МБ</t>
  </si>
  <si>
    <t>ВБС</t>
  </si>
  <si>
    <t>1.1.</t>
  </si>
  <si>
    <t>Всего:</t>
  </si>
  <si>
    <t>ВСЕГО</t>
  </si>
  <si>
    <t>По годам</t>
  </si>
  <si>
    <t>1.1.1.</t>
  </si>
  <si>
    <t>1.1.2.</t>
  </si>
  <si>
    <t>Объемы и источники финансирования (рублей)</t>
  </si>
  <si>
    <t>ОРН</t>
  </si>
  <si>
    <t>МКУ "УБиР"</t>
  </si>
  <si>
    <t xml:space="preserve">Муниципальная программа, ГРБС, направления (подпрограммы) </t>
  </si>
  <si>
    <t>Период реализации</t>
  </si>
  <si>
    <t>1.1.3.</t>
  </si>
  <si>
    <t>КУИ</t>
  </si>
  <si>
    <t>МБУ "НДС"</t>
  </si>
  <si>
    <t>ОС и ЖКХ</t>
  </si>
  <si>
    <t>Соисполнители, участники</t>
  </si>
  <si>
    <t>Мероприятие "Создание и обслуживание инфраструктуры для комфортного развития детей, молодежи"</t>
  </si>
  <si>
    <t>Мероприятие "Эвакуация с дворовых территорий бесхозяйного брошенного транспорта"</t>
  </si>
  <si>
    <t>Мероприятие "Организация мероприятий при осуществлении деятельности по обращению животных без владельцев"</t>
  </si>
  <si>
    <t>Мероприятие "Организация трудовых бригад на территории Печенгского муниципального округа"</t>
  </si>
  <si>
    <t>Мероприятие "Предоставление муниципальных услуг (работ) в сфере благоустройства"</t>
  </si>
  <si>
    <t>Мероприятие "Содержание мест захоронения (кладбищ), ритуальные услуги"</t>
  </si>
  <si>
    <t>Мероприятие "Возмещение расходов по гарантированному перечню услуг по погребению"</t>
  </si>
  <si>
    <t>-</t>
  </si>
  <si>
    <t>МБУ "РЭС",                                                 МБУ "НДС",                                    ОРН</t>
  </si>
  <si>
    <t>Обустройство контейнерных площадок в соответсвии с требованиями санитарных норм и правил</t>
  </si>
  <si>
    <t>Ликвидация санкционированной свалки в пгт. Никель в целях улучшения экологической обстановки на территории Печенгского округа</t>
  </si>
  <si>
    <t>Вывоз мусора с мест массового отдыха граждан ("Первый мост" пгт. Никель)</t>
  </si>
  <si>
    <t>Мероприятие "Повышение привлекательности объектов благоустройства"</t>
  </si>
  <si>
    <t>Исполнение требований российского законодательства в сфере теплоснабжения в части ежегодной актуализации схемы теплоснабжения Печенгского муниципального округа</t>
  </si>
  <si>
    <t>Мероприятие "Капитальный ремонт магистральных и внутриквартальных сетей теплоснабжения, водоснабжения и водоотведения"</t>
  </si>
  <si>
    <t>Мероприятие "Обеспечение функционирования МКУ "УБиР"</t>
  </si>
  <si>
    <t>Создание условий для организации активного отдыха и укрепления физического здоровья детей и молодежи</t>
  </si>
  <si>
    <t xml:space="preserve">Устранение помех движению транспорта и пешеходов, стабилизация экологической ситуации на территории округа </t>
  </si>
  <si>
    <t>Текущее содержание мест захоронения на территории муниципального округа, организация доставки тел в морг и захоронение трупов, невостребованных родственниками.</t>
  </si>
  <si>
    <t>Обеспечение выплат по гарантированному перечню услуг по погребению.</t>
  </si>
  <si>
    <t>Мероприятие "Ликвидации объекта накопленного вреда окружающей среде "Санкционированная свалка на территории пгт. Никель Мурманской области"</t>
  </si>
  <si>
    <t xml:space="preserve">ОС и ЖКХ,
КУИ,
ОРН,
МБУ "РЭС",
МБУ "НДС",
МКУ "УБиР"
</t>
  </si>
  <si>
    <t xml:space="preserve">МБУ "РЭС", 
МБУ "НДС"
</t>
  </si>
  <si>
    <t>Мероприятие "Создание и ремонт контейнерных площадок для накопления твердых коммунальных отходов"</t>
  </si>
  <si>
    <t>Капитальный ремонт сети теплоснабжения в целях обеспечения бесперебойного функционирования объектов жилищно-коммунального хозяйства, в том числе разработка сметной документации, проведение экспертизы сметных расчетов стоимости ремонтных работ</t>
  </si>
  <si>
    <t xml:space="preserve">ОС и ЖКХ,
КУИ,
МБУ "РЭС",
МБУ "НДС",
МКУ "УБиР"
</t>
  </si>
  <si>
    <t xml:space="preserve">МБУ "РЭС",
МБУ "НДС",
МКУ "УБиР"
</t>
  </si>
  <si>
    <t>Создание благоприятных, комфортных и безопасных условий для жизни и здоровья населения за счет сокращения численности животных без владельцев</t>
  </si>
  <si>
    <r>
      <rPr>
        <b/>
        <u/>
        <sz val="11"/>
        <color theme="1"/>
        <rFont val="Times New Roman"/>
        <family val="1"/>
        <charset val="204"/>
      </rPr>
      <t>Направление (подпрограмма) 2.</t>
    </r>
    <r>
      <rPr>
        <b/>
        <sz val="11"/>
        <color theme="1"/>
        <rFont val="Times New Roman"/>
        <family val="1"/>
        <charset val="204"/>
      </rPr>
      <t xml:space="preserve">  «Комфортное жилье и городская среда»</t>
    </r>
  </si>
  <si>
    <t>2.2.</t>
  </si>
  <si>
    <t>2.2.1.</t>
  </si>
  <si>
    <t>2.2.2.</t>
  </si>
  <si>
    <t>2.3.</t>
  </si>
  <si>
    <t>2.3.1.</t>
  </si>
  <si>
    <t>2.4.</t>
  </si>
  <si>
    <t>2.4.1.</t>
  </si>
  <si>
    <t>2.5.</t>
  </si>
  <si>
    <t>2.5.1.</t>
  </si>
  <si>
    <t xml:space="preserve">ОС и ЖКХ,
КУИ,
МБУ "НДС"
</t>
  </si>
  <si>
    <t>Обеспечение деятельности муниципальных учреждений по осуществлению содержания объектов благоустройства</t>
  </si>
  <si>
    <t>2.4.2.</t>
  </si>
  <si>
    <t xml:space="preserve">МБУ "РЭС", 
МБУ "НДС",                    МКУ "УБиР"
</t>
  </si>
  <si>
    <t>Мероприятие "Организация вывоза мусора с территорий общего пользования"</t>
  </si>
  <si>
    <t xml:space="preserve">Обеспечение функционирования муниципального казенного учреждения по осуществлению деятельности в сфере благоустройства </t>
  </si>
  <si>
    <t>1.1.4.</t>
  </si>
  <si>
    <t>1.1.5.</t>
  </si>
  <si>
    <t xml:space="preserve">0.1. Доля проведенных мероприятий по ликвидации объектов накопленного вреда окружающей среде от общего количества запланированных мероприятий
1.1. Количество вновь созданных и отремонтированных и контейнерных площадок
1.2. Количество договоров, заключенных с региональным оператором, по вывозу мусора с территорий общего пользования
1.3. Количество рекультивированных, ликвидированных несанкционированных (санкционированных) свалок, включая разработку ПСД
1.4. Количество эвакуированного бесхозяйного (брошенного) транспорта с дворовых территорий
1.5. Количество отловленных животных без владельцев с территорий Печенгского муниципального округа
</t>
  </si>
  <si>
    <t xml:space="preserve">0.2. Доля выполненных мероприятий по обеспечению бесперебойного функционирования и эффективного использования объектов жилищно-коммунального хозяйства и территорий Печенгского муниципального округа от общего количества запланированных мероприятий
0.3. Выполнение мероприятий по подготовке объектов жилищно-коммунального хозяйства, расположенных на территории Печенгского муниципального округа, к работе в отопительный период от общего количества запланированных мероприятий
2.1. Протяженность отремонтированных инженерных сетей
2.2. Наличие актуализированной схемы теплоснабжения Печенгского муниципального округа
</t>
  </si>
  <si>
    <t xml:space="preserve">0.6. Поддержание надлежащего состояния мест захоронения в соответствии с установленными нормами от общего числа мест захоронения
3.1. Количество кладбищ, содержание которых обеспечивается в надлежащем порядке в соответствии с санитарно-эпидемиологическими нормами
3.2. Выполнение мероприятий по организации захоронения трупов, невостребованных родственниками
</t>
  </si>
  <si>
    <r>
      <rPr>
        <b/>
        <u/>
        <sz val="11"/>
        <color theme="1"/>
        <rFont val="Times New Roman"/>
        <family val="1"/>
        <charset val="204"/>
      </rPr>
      <t>Направление (подпрограмма) 1.</t>
    </r>
    <r>
      <rPr>
        <b/>
        <sz val="11"/>
        <color theme="1"/>
        <rFont val="Times New Roman"/>
        <family val="1"/>
        <charset val="204"/>
      </rPr>
      <t xml:space="preserve">  «Экологическая безопасность и окружающая среда»</t>
    </r>
  </si>
  <si>
    <t>Связь комплексов процессных и(или) проектных мероприятий с показателями направлений (подпрограмм), ожидаемые результаты реализации (краткая характеристика) мероприятий</t>
  </si>
  <si>
    <t xml:space="preserve">0.5. Благоустройство территорий Печенгского муниципального округа и обеспечение их содержания от общего количества запланированных
2.4. Надлежащее содержание территорий населенных пунктов и объектов озеленения, улучшение санитарного и эстетического состояния от общего количества территорий и объектов
2.5. Количество благоустроенных детских игровых и спортивных площадок
2.6. Выполнение мероприятий по организации уличного освещения
</t>
  </si>
  <si>
    <t xml:space="preserve">2.7. Численность граждан, привлеченных к временным общественно полезным работам </t>
  </si>
  <si>
    <t xml:space="preserve">0.5. Благоустройство территорий Печенгского муниципального округа и обеспечение их содержания от общего количества запланированных
2.8. Обеспечение деятельности муниципального казенного учреждения в сфере благоустройства
</t>
  </si>
  <si>
    <t>№ структурного элемента</t>
  </si>
  <si>
    <t>Проект Плана реализации муниципальной программы "Комфортная среда проживания" на 2027-2029 годы</t>
  </si>
  <si>
    <r>
      <t xml:space="preserve">Муниципальная программа </t>
    </r>
    <r>
      <rPr>
        <b/>
        <u/>
        <sz val="12"/>
        <color theme="1"/>
        <rFont val="Times New Roman"/>
        <family val="1"/>
        <charset val="204"/>
      </rPr>
      <t>"Комфортная среда проживания"</t>
    </r>
  </si>
  <si>
    <t>2027-2029</t>
  </si>
  <si>
    <r>
      <rPr>
        <b/>
        <u/>
        <sz val="11"/>
        <color theme="1"/>
        <rFont val="Times New Roman"/>
        <family val="1"/>
        <charset val="204"/>
      </rPr>
      <t>Направление (подпрограмма) 3.</t>
    </r>
    <r>
      <rPr>
        <b/>
        <sz val="11"/>
        <color theme="1"/>
        <rFont val="Times New Roman"/>
        <family val="1"/>
        <charset val="204"/>
      </rPr>
      <t xml:space="preserve">  «Выполнение комплекса мер по сохранению, благоустройству и надлежащему содержанию мест захоронения» </t>
    </r>
  </si>
  <si>
    <t>2.1.</t>
  </si>
  <si>
    <t>2.1.1.</t>
  </si>
  <si>
    <t>Благоустройство общественных территорий</t>
  </si>
  <si>
    <t>2.3.2.</t>
  </si>
  <si>
    <t>Благоустройство дворовых территорий многоквартирных домов</t>
  </si>
  <si>
    <t>2.3.3.</t>
  </si>
  <si>
    <t>Мероприятие "Техническое обслуживание и устройство наружного освещения, оплата электроэнергии наружного освещения"</t>
  </si>
  <si>
    <t>2.5.2.</t>
  </si>
  <si>
    <t>3.1.</t>
  </si>
  <si>
    <t>3.1.1.</t>
  </si>
  <si>
    <t>3.1.2.</t>
  </si>
  <si>
    <r>
      <rPr>
        <b/>
        <u/>
        <sz val="11"/>
        <color theme="1"/>
        <rFont val="Times New Roman"/>
        <family val="1"/>
        <charset val="204"/>
      </rPr>
      <t>Направление (подпрограмма) 4.</t>
    </r>
    <r>
      <rPr>
        <b/>
        <sz val="11"/>
        <color theme="1"/>
        <rFont val="Times New Roman"/>
        <family val="1"/>
        <charset val="204"/>
      </rPr>
      <t xml:space="preserve">  "Устойчивое и надлежащее функционирование систем коммунальной инфраструктуры"</t>
    </r>
  </si>
  <si>
    <t>4.1.</t>
  </si>
  <si>
    <t>4.1.1.</t>
  </si>
  <si>
    <t>4.1.2.</t>
  </si>
  <si>
    <t>Мероприятие "Актуализация схемы теплоснабжения,  водоснабжения и водоотведения Печенгского муниципального округа"</t>
  </si>
  <si>
    <t>ОС и ЖКХ,                                      МБУ "НДС",                                       МБУ "РЭС"</t>
  </si>
  <si>
    <t>Мероприятие "Организация мероприятий по вывозу и утилизации шин"</t>
  </si>
  <si>
    <t>1.1.6.</t>
  </si>
  <si>
    <t>Мероприятие "Организация мероприятий по вывозу и утилизации строительного мусора"</t>
  </si>
  <si>
    <t>Вывоз и утилизация шин с территории Печенгского округа</t>
  </si>
  <si>
    <t>Выыоз и утилизация строительного мусора с территории Печенгского округа</t>
  </si>
  <si>
    <t xml:space="preserve">МБУ "РЭС"
</t>
  </si>
  <si>
    <t>1.1.7.</t>
  </si>
  <si>
    <t xml:space="preserve">МКУ "УБиР"
</t>
  </si>
  <si>
    <t xml:space="preserve">0.4. Уровень качества городской среды
2.3. Количество благоустроенных дворовых территорий многоквартирных домов Печенгского муниципального округа                                                                                                                                               2.4. Количество благоустроенных дворовых территори многоквартирных домов Печенгского муниципального округа
</t>
  </si>
  <si>
    <t xml:space="preserve">Повышение уровня комфортности городской среды путем благоустройства общественных пространств, повышение доступности общественных территорий маломобильным гражданам </t>
  </si>
  <si>
    <t xml:space="preserve">Повышение уровня комфортности проживая в многоквартирных домах путем благоустройства придомовых территорий </t>
  </si>
  <si>
    <t>Озеленение общественных территорий, обустройство пешеходных маршрутов, тротуаров, лестничных спусков, приобретение (ремонт) праздничной иллюминации и иных объектов благоустройства городской среды</t>
  </si>
  <si>
    <t xml:space="preserve">Организация освещения улиц, обслуживание и улучшение технического состояния электрических сетей уличного освещения; модернизация и замена устаревшего оборудования сетей уличного оборудования; обустройство наружного освещения в районе детских площадок; неосвещенных территорий </t>
  </si>
  <si>
    <t>Снижение напряженности на рынке труда путем привлечения граждан к выполнению временных, сезонных работ, не требующих особых навыков или квалификации</t>
  </si>
  <si>
    <t>Мероприятие "Организация общественно полезных работ"</t>
  </si>
  <si>
    <r>
      <rPr>
        <b/>
        <u/>
        <sz val="10"/>
        <color theme="1"/>
        <rFont val="Times New Roman"/>
        <family val="1"/>
        <charset val="204"/>
      </rPr>
      <t>Комплекс процессных мероприятий 2.</t>
    </r>
    <r>
      <rPr>
        <sz val="10"/>
        <color theme="1"/>
        <rFont val="Times New Roman"/>
        <family val="1"/>
        <charset val="204"/>
      </rPr>
      <t xml:space="preserve"> «Формирование современной городской среды»
</t>
    </r>
  </si>
  <si>
    <t>2.1.2.</t>
  </si>
  <si>
    <r>
      <rPr>
        <b/>
        <u/>
        <sz val="11"/>
        <rFont val="Times New Roman"/>
        <family val="1"/>
        <charset val="204"/>
      </rPr>
      <t xml:space="preserve">Комплекс процессных мероприятий 3. </t>
    </r>
    <r>
      <rPr>
        <sz val="11"/>
        <rFont val="Times New Roman"/>
        <family val="1"/>
        <charset val="204"/>
      </rPr>
      <t>«Комплексное благоустройство и содержание городской среды»</t>
    </r>
  </si>
  <si>
    <t>2.2.3.</t>
  </si>
  <si>
    <r>
      <rPr>
        <b/>
        <u/>
        <sz val="10"/>
        <color theme="1"/>
        <rFont val="Times New Roman"/>
        <family val="1"/>
        <charset val="204"/>
      </rPr>
      <t xml:space="preserve">Комплекс процессных мероприятий 5. </t>
    </r>
    <r>
      <rPr>
        <sz val="10"/>
        <color theme="1"/>
        <rFont val="Times New Roman"/>
        <family val="1"/>
        <charset val="204"/>
      </rPr>
      <t>«Обеспечение деятельности и выполнение функций в сфере благоустройства  подведомственными учреждениями администрации Печенгского муниципального округа»</t>
    </r>
  </si>
  <si>
    <r>
      <rPr>
        <b/>
        <u/>
        <sz val="10"/>
        <rFont val="Times New Roman"/>
        <family val="1"/>
        <charset val="204"/>
      </rPr>
      <t>Комплекс процессных мероприятий 6.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"Организация ритуальных услуг и содержание мест захоронения"</t>
    </r>
  </si>
  <si>
    <t>3.6.</t>
  </si>
  <si>
    <t>3.6.1.</t>
  </si>
  <si>
    <t>3.6.2.</t>
  </si>
  <si>
    <r>
      <rPr>
        <b/>
        <u/>
        <sz val="10"/>
        <rFont val="Times New Roman"/>
        <family val="1"/>
        <charset val="204"/>
      </rPr>
      <t>Комплекс проектных мероприятий 7.</t>
    </r>
    <r>
      <rPr>
        <b/>
        <sz val="10"/>
        <rFont val="Times New Roman"/>
        <family val="1"/>
        <charset val="204"/>
      </rPr>
      <t xml:space="preserve"> "</t>
    </r>
    <r>
      <rPr>
        <sz val="10"/>
        <rFont val="Times New Roman"/>
        <family val="1"/>
        <charset val="204"/>
      </rPr>
      <t>Устойчивое и надежное функционирование систем коммунальной инфраструктуры"</t>
    </r>
  </si>
  <si>
    <t>4.7.</t>
  </si>
  <si>
    <t>4.7.1.</t>
  </si>
  <si>
    <t>4.7.2.</t>
  </si>
  <si>
    <r>
      <rPr>
        <b/>
        <u/>
        <sz val="11"/>
        <color theme="1"/>
        <rFont val="Times New Roman"/>
        <family val="1"/>
        <charset val="204"/>
      </rPr>
      <t>Комплекс процессных мероприятий 1.</t>
    </r>
    <r>
      <rPr>
        <b/>
        <sz val="11"/>
        <color theme="1"/>
        <rFont val="Times New Roman"/>
        <family val="1"/>
        <charset val="204"/>
      </rPr>
      <t xml:space="preserve"> "</t>
    </r>
    <r>
      <rPr>
        <sz val="11"/>
        <color theme="1"/>
        <rFont val="Times New Roman"/>
        <family val="1"/>
        <charset val="204"/>
      </rPr>
      <t>Мероприятия по обеспечению благоприятной окружающей среды и экологического благополучия"</t>
    </r>
  </si>
  <si>
    <r>
      <rPr>
        <b/>
        <u/>
        <sz val="11"/>
        <color theme="1"/>
        <rFont val="Times New Roman"/>
        <family val="1"/>
        <charset val="204"/>
      </rPr>
      <t xml:space="preserve">Комплекс процессных мероприятий 4. </t>
    </r>
    <r>
      <rPr>
        <sz val="11"/>
        <color theme="1"/>
        <rFont val="Times New Roman"/>
        <family val="1"/>
        <charset val="204"/>
      </rPr>
      <t>«Реализация проекта «Работа рядом!»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</si>
</sst>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43" fontId="7" fillId="0" borderId="1" xfId="1" applyNumberFormat="1" applyFont="1" applyFill="1" applyBorder="1" applyAlignment="1">
      <alignment horizontal="center" vertical="center" wrapText="1"/>
    </xf>
    <xf numFmtId="43" fontId="7" fillId="0" borderId="1" xfId="1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43" fontId="1" fillId="0" borderId="0" xfId="0" applyNumberFormat="1" applyFont="1" applyAlignment="1">
      <alignment vertical="top" wrapText="1"/>
    </xf>
    <xf numFmtId="0" fontId="7" fillId="2" borderId="1" xfId="0" applyFont="1" applyFill="1" applyBorder="1" applyAlignment="1">
      <alignment horizontal="left" vertical="center" wrapText="1"/>
    </xf>
    <xf numFmtId="43" fontId="7" fillId="2" borderId="1" xfId="1" applyNumberFormat="1" applyFont="1" applyFill="1" applyBorder="1" applyAlignment="1">
      <alignment horizontal="center" vertical="center" wrapText="1"/>
    </xf>
    <xf numFmtId="43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8" fillId="2" borderId="1" xfId="0" applyFont="1" applyFill="1" applyBorder="1" applyAlignment="1">
      <alignment horizontal="left" vertical="center" wrapText="1"/>
    </xf>
    <xf numFmtId="43" fontId="8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43" fontId="7" fillId="2" borderId="1" xfId="1" applyNumberFormat="1" applyFont="1" applyFill="1" applyBorder="1" applyAlignment="1">
      <alignment horizontal="center" vertical="top" wrapText="1"/>
    </xf>
    <xf numFmtId="43" fontId="8" fillId="2" borderId="1" xfId="1" applyNumberFormat="1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/>
    </xf>
    <xf numFmtId="43" fontId="7" fillId="2" borderId="5" xfId="1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wrapText="1"/>
    </xf>
    <xf numFmtId="43" fontId="8" fillId="2" borderId="5" xfId="1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4" fontId="6" fillId="2" borderId="5" xfId="1" applyNumberFormat="1" applyFont="1" applyFill="1" applyBorder="1" applyAlignment="1">
      <alignment horizontal="left" vertical="top" wrapText="1"/>
    </xf>
    <xf numFmtId="4" fontId="11" fillId="2" borderId="3" xfId="1" applyNumberFormat="1" applyFont="1" applyFill="1" applyBorder="1" applyAlignment="1">
      <alignment horizontal="left" vertical="top" wrapText="1"/>
    </xf>
    <xf numFmtId="4" fontId="11" fillId="2" borderId="2" xfId="1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4" fontId="7" fillId="0" borderId="5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4" fontId="8" fillId="2" borderId="5" xfId="1" applyNumberFormat="1" applyFont="1" applyFill="1" applyBorder="1" applyAlignment="1">
      <alignment horizontal="left" vertical="top" wrapText="1"/>
    </xf>
    <xf numFmtId="4" fontId="7" fillId="2" borderId="3" xfId="1" applyNumberFormat="1" applyFont="1" applyFill="1" applyBorder="1" applyAlignment="1">
      <alignment horizontal="left" vertical="top" wrapText="1"/>
    </xf>
    <xf numFmtId="4" fontId="7" fillId="2" borderId="2" xfId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4" fontId="8" fillId="2" borderId="3" xfId="1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" fontId="8" fillId="2" borderId="2" xfId="1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4" fontId="7" fillId="2" borderId="5" xfId="1" applyNumberFormat="1" applyFont="1" applyFill="1" applyBorder="1" applyAlignment="1">
      <alignment horizontal="center" vertical="center" wrapText="1"/>
    </xf>
    <xf numFmtId="4" fontId="7" fillId="2" borderId="3" xfId="1" applyNumberFormat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" fontId="4" fillId="2" borderId="5" xfId="0" applyNumberFormat="1" applyFont="1" applyFill="1" applyBorder="1" applyAlignment="1">
      <alignment horizontal="center" vertical="top" wrapText="1"/>
    </xf>
    <xf numFmtId="4" fontId="6" fillId="2" borderId="3" xfId="1" applyNumberFormat="1" applyFont="1" applyFill="1" applyBorder="1" applyAlignment="1">
      <alignment horizontal="left" vertical="top" wrapText="1"/>
    </xf>
    <xf numFmtId="4" fontId="6" fillId="2" borderId="2" xfId="1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4" fontId="7" fillId="0" borderId="5" xfId="1" applyNumberFormat="1" applyFont="1" applyFill="1" applyBorder="1" applyAlignment="1">
      <alignment horizontal="center" vertical="center" wrapText="1"/>
    </xf>
    <xf numFmtId="4" fontId="7" fillId="0" borderId="3" xfId="1" applyNumberFormat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4" fontId="8" fillId="0" borderId="5" xfId="1" applyNumberFormat="1" applyFont="1" applyFill="1" applyBorder="1" applyAlignment="1">
      <alignment horizontal="left" vertical="top" wrapText="1"/>
    </xf>
    <xf numFmtId="4" fontId="7" fillId="0" borderId="3" xfId="1" applyNumberFormat="1" applyFont="1" applyFill="1" applyBorder="1" applyAlignment="1">
      <alignment horizontal="left" vertical="top" wrapText="1"/>
    </xf>
    <xf numFmtId="4" fontId="7" fillId="0" borderId="2" xfId="1" applyNumberFormat="1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16" fontId="4" fillId="0" borderId="5" xfId="0" applyNumberFormat="1" applyFont="1" applyFill="1" applyBorder="1" applyAlignment="1">
      <alignment horizontal="center" vertical="top" wrapText="1"/>
    </xf>
    <xf numFmtId="4" fontId="8" fillId="2" borderId="5" xfId="1" applyNumberFormat="1" applyFont="1" applyFill="1" applyBorder="1" applyAlignment="1">
      <alignment horizontal="center" vertical="center" wrapText="1"/>
    </xf>
    <xf numFmtId="4" fontId="8" fillId="2" borderId="3" xfId="1" applyNumberFormat="1" applyFont="1" applyFill="1" applyBorder="1" applyAlignment="1">
      <alignment horizontal="center" vertical="center" wrapText="1"/>
    </xf>
    <xf numFmtId="4" fontId="8" fillId="2" borderId="2" xfId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8" fillId="0" borderId="5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3"/>
  <sheetViews>
    <sheetView tabSelected="1" view="pageBreakPreview" zoomScale="90" zoomScaleNormal="100" zoomScaleSheetLayoutView="90" workbookViewId="0">
      <pane ySplit="3" topLeftCell="A4" activePane="bottomLeft" state="frozen"/>
      <selection pane="bottomLeft" activeCell="I4" sqref="I4"/>
    </sheetView>
  </sheetViews>
  <sheetFormatPr defaultColWidth="8.85546875" defaultRowHeight="15.75" x14ac:dyDescent="0.25"/>
  <cols>
    <col min="1" max="1" width="7.42578125" style="1" customWidth="1"/>
    <col min="2" max="2" width="9.28515625" style="1" customWidth="1"/>
    <col min="3" max="3" width="35.7109375" style="8" customWidth="1"/>
    <col min="4" max="4" width="11.5703125" style="1" customWidth="1"/>
    <col min="5" max="5" width="9.85546875" style="1" customWidth="1"/>
    <col min="6" max="6" width="16.85546875" style="1" customWidth="1"/>
    <col min="7" max="7" width="15.85546875" style="1" customWidth="1"/>
    <col min="8" max="9" width="15.7109375" style="1" customWidth="1"/>
    <col min="10" max="10" width="55.5703125" style="8" customWidth="1"/>
    <col min="11" max="11" width="16.85546875" style="5" customWidth="1"/>
    <col min="12" max="12" width="51.85546875" style="1" customWidth="1"/>
    <col min="13" max="13" width="8.85546875" style="1" customWidth="1"/>
    <col min="14" max="16384" width="8.85546875" style="1"/>
  </cols>
  <sheetData>
    <row r="1" spans="1:12" ht="27" customHeight="1" x14ac:dyDescent="0.25">
      <c r="B1" s="103" t="s">
        <v>76</v>
      </c>
      <c r="C1" s="103"/>
      <c r="D1" s="103"/>
      <c r="E1" s="103"/>
      <c r="F1" s="103"/>
      <c r="G1" s="103"/>
      <c r="H1" s="103"/>
      <c r="I1" s="103"/>
      <c r="J1" s="103"/>
      <c r="K1" s="103"/>
    </row>
    <row r="2" spans="1:12" ht="19.5" customHeight="1" x14ac:dyDescent="0.25">
      <c r="A2" s="79" t="s">
        <v>0</v>
      </c>
      <c r="B2" s="46" t="s">
        <v>75</v>
      </c>
      <c r="C2" s="105" t="s">
        <v>14</v>
      </c>
      <c r="D2" s="105" t="s">
        <v>15</v>
      </c>
      <c r="E2" s="104" t="s">
        <v>11</v>
      </c>
      <c r="F2" s="104"/>
      <c r="G2" s="104"/>
      <c r="H2" s="104"/>
      <c r="I2" s="104"/>
      <c r="J2" s="114" t="s">
        <v>71</v>
      </c>
      <c r="K2" s="107" t="s">
        <v>20</v>
      </c>
    </row>
    <row r="3" spans="1:12" s="2" customFormat="1" ht="40.5" customHeight="1" x14ac:dyDescent="0.25">
      <c r="A3" s="80"/>
      <c r="B3" s="48"/>
      <c r="C3" s="106"/>
      <c r="D3" s="106"/>
      <c r="E3" s="25" t="s">
        <v>8</v>
      </c>
      <c r="F3" s="26" t="s">
        <v>7</v>
      </c>
      <c r="G3" s="25">
        <v>2027</v>
      </c>
      <c r="H3" s="25">
        <v>2028</v>
      </c>
      <c r="I3" s="25">
        <v>2029</v>
      </c>
      <c r="J3" s="115"/>
      <c r="K3" s="108"/>
    </row>
    <row r="4" spans="1:12" s="3" customFormat="1" ht="16.5" customHeight="1" x14ac:dyDescent="0.25">
      <c r="A4" s="46">
        <v>0</v>
      </c>
      <c r="B4" s="109">
        <v>0</v>
      </c>
      <c r="C4" s="109" t="s">
        <v>77</v>
      </c>
      <c r="D4" s="112" t="s">
        <v>78</v>
      </c>
      <c r="E4" s="4" t="s">
        <v>6</v>
      </c>
      <c r="F4" s="6">
        <f>SUM(G4:I4)</f>
        <v>775227055.27999997</v>
      </c>
      <c r="G4" s="6">
        <f>SUM(G5:G8)</f>
        <v>393687097.28000003</v>
      </c>
      <c r="H4" s="6">
        <f>SUM(H5:H8)</f>
        <v>190769979</v>
      </c>
      <c r="I4" s="7">
        <f>SUM(I5:I6)</f>
        <v>190769979</v>
      </c>
      <c r="J4" s="91" t="s">
        <v>28</v>
      </c>
      <c r="K4" s="34" t="s">
        <v>42</v>
      </c>
    </row>
    <row r="5" spans="1:12" s="3" customFormat="1" ht="15" customHeight="1" x14ac:dyDescent="0.25">
      <c r="A5" s="47"/>
      <c r="B5" s="110"/>
      <c r="C5" s="110"/>
      <c r="D5" s="113"/>
      <c r="E5" s="4" t="s">
        <v>3</v>
      </c>
      <c r="F5" s="6">
        <f t="shared" ref="F5:F7" si="0">SUM(G5:I5)</f>
        <v>762254118.74000001</v>
      </c>
      <c r="G5" s="7">
        <f>G10+G55+G125+G145</f>
        <v>384085318.74000001</v>
      </c>
      <c r="H5" s="7">
        <f>H10+H55+H125+H145</f>
        <v>189084400</v>
      </c>
      <c r="I5" s="7">
        <f>I10+I55+I125+I145</f>
        <v>189084400</v>
      </c>
      <c r="J5" s="92"/>
      <c r="K5" s="35"/>
    </row>
    <row r="6" spans="1:12" s="3" customFormat="1" ht="15" customHeight="1" x14ac:dyDescent="0.25">
      <c r="A6" s="47"/>
      <c r="B6" s="110"/>
      <c r="C6" s="110"/>
      <c r="D6" s="113"/>
      <c r="E6" s="4" t="s">
        <v>2</v>
      </c>
      <c r="F6" s="6">
        <f t="shared" si="0"/>
        <v>12972936.539999999</v>
      </c>
      <c r="G6" s="7">
        <f>G11+G56+G126</f>
        <v>9601778.5399999991</v>
      </c>
      <c r="H6" s="7">
        <f>H11+H56+H126</f>
        <v>1685579</v>
      </c>
      <c r="I6" s="7">
        <f>I11+I56+I126</f>
        <v>1685579</v>
      </c>
      <c r="J6" s="92"/>
      <c r="K6" s="35"/>
    </row>
    <row r="7" spans="1:12" s="3" customFormat="1" ht="15" customHeight="1" x14ac:dyDescent="0.25">
      <c r="A7" s="47"/>
      <c r="B7" s="110"/>
      <c r="C7" s="110"/>
      <c r="D7" s="113"/>
      <c r="E7" s="4" t="s">
        <v>1</v>
      </c>
      <c r="F7" s="6">
        <f t="shared" si="0"/>
        <v>0</v>
      </c>
      <c r="G7" s="7">
        <f>G12+G57+G127</f>
        <v>0</v>
      </c>
      <c r="H7" s="7">
        <f>H12+H57+H127</f>
        <v>0</v>
      </c>
      <c r="I7" s="7">
        <f>I12+I57+I127</f>
        <v>0</v>
      </c>
      <c r="J7" s="92"/>
      <c r="K7" s="35"/>
    </row>
    <row r="8" spans="1:12" s="3" customFormat="1" ht="11.25" customHeight="1" x14ac:dyDescent="0.25">
      <c r="A8" s="48"/>
      <c r="B8" s="111"/>
      <c r="C8" s="111"/>
      <c r="D8" s="113"/>
      <c r="E8" s="128" t="s">
        <v>4</v>
      </c>
      <c r="F8" s="7">
        <v>0</v>
      </c>
      <c r="G8" s="7">
        <f>G13+G58+G128</f>
        <v>0</v>
      </c>
      <c r="H8" s="7">
        <f>H13+H58+H128</f>
        <v>0</v>
      </c>
      <c r="I8" s="7">
        <f>I13+I58+I128</f>
        <v>0</v>
      </c>
      <c r="J8" s="93"/>
      <c r="K8" s="36"/>
    </row>
    <row r="9" spans="1:12" s="3" customFormat="1" ht="15.75" customHeight="1" x14ac:dyDescent="0.25">
      <c r="A9" s="46">
        <v>1</v>
      </c>
      <c r="B9" s="89">
        <v>1</v>
      </c>
      <c r="C9" s="67" t="s">
        <v>70</v>
      </c>
      <c r="D9" s="71" t="s">
        <v>78</v>
      </c>
      <c r="E9" s="10" t="s">
        <v>6</v>
      </c>
      <c r="F9" s="11">
        <f t="shared" ref="F9:F13" si="1">SUM(G9:I9)</f>
        <v>75717355.74000001</v>
      </c>
      <c r="G9" s="17">
        <f>G10+G11+G12+G13</f>
        <v>65539997.740000002</v>
      </c>
      <c r="H9" s="17">
        <f t="shared" ref="H9:I9" si="2">H10+H11+H12+H13</f>
        <v>5088679</v>
      </c>
      <c r="I9" s="17">
        <f t="shared" si="2"/>
        <v>5088679</v>
      </c>
      <c r="J9" s="91" t="s">
        <v>28</v>
      </c>
      <c r="K9" s="34" t="s">
        <v>59</v>
      </c>
      <c r="L9" s="9"/>
    </row>
    <row r="10" spans="1:12" s="3" customFormat="1" ht="15" customHeight="1" x14ac:dyDescent="0.25">
      <c r="A10" s="47"/>
      <c r="B10" s="90"/>
      <c r="C10" s="70"/>
      <c r="D10" s="70"/>
      <c r="E10" s="14" t="s">
        <v>3</v>
      </c>
      <c r="F10" s="11">
        <f t="shared" si="1"/>
        <v>70869418.74000001</v>
      </c>
      <c r="G10" s="17">
        <f t="shared" ref="G10:H12" si="3">G15</f>
        <v>63924018.740000002</v>
      </c>
      <c r="H10" s="17">
        <f t="shared" si="3"/>
        <v>3472700</v>
      </c>
      <c r="I10" s="17">
        <f t="shared" ref="I10:I12" si="4">I15</f>
        <v>3472700</v>
      </c>
      <c r="J10" s="92"/>
      <c r="K10" s="35"/>
      <c r="L10" s="9"/>
    </row>
    <row r="11" spans="1:12" s="3" customFormat="1" ht="15" customHeight="1" x14ac:dyDescent="0.25">
      <c r="A11" s="47"/>
      <c r="B11" s="90"/>
      <c r="C11" s="70"/>
      <c r="D11" s="70"/>
      <c r="E11" s="14" t="s">
        <v>2</v>
      </c>
      <c r="F11" s="11">
        <f t="shared" si="1"/>
        <v>4847937</v>
      </c>
      <c r="G11" s="17">
        <f t="shared" si="3"/>
        <v>1615979</v>
      </c>
      <c r="H11" s="17">
        <f t="shared" si="3"/>
        <v>1615979</v>
      </c>
      <c r="I11" s="17">
        <f t="shared" si="4"/>
        <v>1615979</v>
      </c>
      <c r="J11" s="92"/>
      <c r="K11" s="35"/>
    </row>
    <row r="12" spans="1:12" s="3" customFormat="1" ht="15" customHeight="1" x14ac:dyDescent="0.25">
      <c r="A12" s="47"/>
      <c r="B12" s="90"/>
      <c r="C12" s="70"/>
      <c r="D12" s="70"/>
      <c r="E12" s="14" t="s">
        <v>1</v>
      </c>
      <c r="F12" s="11">
        <f t="shared" si="1"/>
        <v>0</v>
      </c>
      <c r="G12" s="17">
        <f t="shared" si="3"/>
        <v>0</v>
      </c>
      <c r="H12" s="17">
        <f t="shared" si="3"/>
        <v>0</v>
      </c>
      <c r="I12" s="17">
        <f t="shared" si="4"/>
        <v>0</v>
      </c>
      <c r="J12" s="92"/>
      <c r="K12" s="35"/>
    </row>
    <row r="13" spans="1:12" s="3" customFormat="1" ht="15" customHeight="1" x14ac:dyDescent="0.25">
      <c r="A13" s="48"/>
      <c r="B13" s="90"/>
      <c r="C13" s="70"/>
      <c r="D13" s="70"/>
      <c r="E13" s="16" t="s">
        <v>4</v>
      </c>
      <c r="F13" s="11">
        <f t="shared" si="1"/>
        <v>0</v>
      </c>
      <c r="G13" s="17">
        <f t="shared" ref="G13:H13" si="5">G18</f>
        <v>0</v>
      </c>
      <c r="H13" s="17">
        <f t="shared" si="5"/>
        <v>0</v>
      </c>
      <c r="I13" s="17">
        <f>I18</f>
        <v>0</v>
      </c>
      <c r="J13" s="93"/>
      <c r="K13" s="36"/>
    </row>
    <row r="14" spans="1:12" s="23" customFormat="1" ht="15" customHeight="1" x14ac:dyDescent="0.25">
      <c r="A14" s="67" t="s">
        <v>5</v>
      </c>
      <c r="B14" s="85" t="s">
        <v>5</v>
      </c>
      <c r="C14" s="95" t="s">
        <v>125</v>
      </c>
      <c r="D14" s="71" t="s">
        <v>78</v>
      </c>
      <c r="E14" s="10" t="s">
        <v>6</v>
      </c>
      <c r="F14" s="11">
        <f>SUM(G14:I14)</f>
        <v>75717355.74000001</v>
      </c>
      <c r="G14" s="11">
        <f>SUM(G15:G18)</f>
        <v>65539997.740000002</v>
      </c>
      <c r="H14" s="11">
        <f t="shared" ref="H14" si="6">SUM(H15:H18)</f>
        <v>5088679</v>
      </c>
      <c r="I14" s="11">
        <f t="shared" ref="I14" si="7">SUM(I15:I18)</f>
        <v>5088679</v>
      </c>
      <c r="J14" s="52" t="s">
        <v>67</v>
      </c>
      <c r="K14" s="28" t="s">
        <v>59</v>
      </c>
    </row>
    <row r="15" spans="1:12" s="23" customFormat="1" ht="15" customHeight="1" x14ac:dyDescent="0.25">
      <c r="A15" s="68"/>
      <c r="B15" s="68"/>
      <c r="C15" s="96"/>
      <c r="D15" s="70"/>
      <c r="E15" s="14" t="s">
        <v>3</v>
      </c>
      <c r="F15" s="11">
        <f>SUM(G15:I15)</f>
        <v>70869418.74000001</v>
      </c>
      <c r="G15" s="24">
        <f>G30+G25+G20+G35+G50+G40+G45</f>
        <v>63924018.740000002</v>
      </c>
      <c r="H15" s="24">
        <f t="shared" ref="H15:I15" si="8">H30+H25+H20+H35+H50+H40+H45</f>
        <v>3472700</v>
      </c>
      <c r="I15" s="24">
        <f t="shared" si="8"/>
        <v>3472700</v>
      </c>
      <c r="J15" s="61"/>
      <c r="K15" s="29"/>
    </row>
    <row r="16" spans="1:12" s="23" customFormat="1" ht="15" customHeight="1" x14ac:dyDescent="0.25">
      <c r="A16" s="68"/>
      <c r="B16" s="68"/>
      <c r="C16" s="96"/>
      <c r="D16" s="70"/>
      <c r="E16" s="14" t="s">
        <v>2</v>
      </c>
      <c r="F16" s="11">
        <f t="shared" ref="F16:F18" si="9">SUM(G16:I16)</f>
        <v>4847937</v>
      </c>
      <c r="G16" s="24">
        <f t="shared" ref="G16:G18" si="10">G31+G26+G21+G36+G51+G41+G46</f>
        <v>1615979</v>
      </c>
      <c r="H16" s="24">
        <f t="shared" ref="H16:I16" si="11">H31+H26+H21+H36+H51+H41+H46</f>
        <v>1615979</v>
      </c>
      <c r="I16" s="24">
        <f t="shared" si="11"/>
        <v>1615979</v>
      </c>
      <c r="J16" s="61"/>
      <c r="K16" s="29"/>
    </row>
    <row r="17" spans="1:11" s="23" customFormat="1" ht="15" customHeight="1" x14ac:dyDescent="0.25">
      <c r="A17" s="68"/>
      <c r="B17" s="68"/>
      <c r="C17" s="96"/>
      <c r="D17" s="70"/>
      <c r="E17" s="14" t="s">
        <v>1</v>
      </c>
      <c r="F17" s="11">
        <f t="shared" si="9"/>
        <v>0</v>
      </c>
      <c r="G17" s="24">
        <f t="shared" si="10"/>
        <v>0</v>
      </c>
      <c r="H17" s="24">
        <f t="shared" ref="H17:I17" si="12">H32+H27+H22+H37+H52+H42+H47</f>
        <v>0</v>
      </c>
      <c r="I17" s="24">
        <f t="shared" si="12"/>
        <v>0</v>
      </c>
      <c r="J17" s="61"/>
      <c r="K17" s="29"/>
    </row>
    <row r="18" spans="1:11" s="23" customFormat="1" ht="118.5" customHeight="1" x14ac:dyDescent="0.25">
      <c r="A18" s="69"/>
      <c r="B18" s="68"/>
      <c r="C18" s="96"/>
      <c r="D18" s="70"/>
      <c r="E18" s="22" t="s">
        <v>4</v>
      </c>
      <c r="F18" s="20">
        <f t="shared" si="9"/>
        <v>0</v>
      </c>
      <c r="G18" s="24">
        <f t="shared" si="10"/>
        <v>0</v>
      </c>
      <c r="H18" s="24">
        <f t="shared" ref="H18:I18" si="13">H33+H28+H23+H38+H53+H43+H48</f>
        <v>0</v>
      </c>
      <c r="I18" s="24">
        <f t="shared" si="13"/>
        <v>0</v>
      </c>
      <c r="J18" s="66"/>
      <c r="K18" s="30"/>
    </row>
    <row r="19" spans="1:11" s="23" customFormat="1" ht="15" customHeight="1" x14ac:dyDescent="0.25">
      <c r="A19" s="81" t="s">
        <v>9</v>
      </c>
      <c r="B19" s="94" t="s">
        <v>9</v>
      </c>
      <c r="C19" s="95" t="s">
        <v>44</v>
      </c>
      <c r="D19" s="28" t="s">
        <v>78</v>
      </c>
      <c r="E19" s="10" t="s">
        <v>6</v>
      </c>
      <c r="F19" s="11">
        <f t="shared" ref="F19:F23" si="14">SUM(G19:I19)</f>
        <v>7000000</v>
      </c>
      <c r="G19" s="11">
        <f t="shared" ref="G19:I19" si="15">SUM(G20:G23)</f>
        <v>5000000</v>
      </c>
      <c r="H19" s="11">
        <f t="shared" si="15"/>
        <v>1000000</v>
      </c>
      <c r="I19" s="11">
        <f t="shared" si="15"/>
        <v>1000000</v>
      </c>
      <c r="J19" s="52" t="s">
        <v>30</v>
      </c>
      <c r="K19" s="98" t="s">
        <v>96</v>
      </c>
    </row>
    <row r="20" spans="1:11" s="23" customFormat="1" ht="15" customHeight="1" x14ac:dyDescent="0.25">
      <c r="A20" s="70"/>
      <c r="B20" s="29"/>
      <c r="C20" s="96"/>
      <c r="D20" s="29"/>
      <c r="E20" s="14" t="s">
        <v>3</v>
      </c>
      <c r="F20" s="11">
        <f t="shared" si="14"/>
        <v>7000000</v>
      </c>
      <c r="G20" s="15">
        <v>5000000</v>
      </c>
      <c r="H20" s="15">
        <v>1000000</v>
      </c>
      <c r="I20" s="15">
        <v>1000000</v>
      </c>
      <c r="J20" s="53"/>
      <c r="K20" s="99"/>
    </row>
    <row r="21" spans="1:11" s="23" customFormat="1" ht="15" customHeight="1" x14ac:dyDescent="0.25">
      <c r="A21" s="70"/>
      <c r="B21" s="29"/>
      <c r="C21" s="96"/>
      <c r="D21" s="29"/>
      <c r="E21" s="14" t="s">
        <v>2</v>
      </c>
      <c r="F21" s="11">
        <f t="shared" si="14"/>
        <v>0</v>
      </c>
      <c r="G21" s="15">
        <v>0</v>
      </c>
      <c r="H21" s="15">
        <v>0</v>
      </c>
      <c r="I21" s="15">
        <v>0</v>
      </c>
      <c r="J21" s="53"/>
      <c r="K21" s="99"/>
    </row>
    <row r="22" spans="1:11" s="23" customFormat="1" ht="15" customHeight="1" x14ac:dyDescent="0.25">
      <c r="A22" s="70"/>
      <c r="B22" s="29"/>
      <c r="C22" s="96"/>
      <c r="D22" s="29"/>
      <c r="E22" s="14" t="s">
        <v>1</v>
      </c>
      <c r="F22" s="11">
        <f t="shared" si="14"/>
        <v>0</v>
      </c>
      <c r="G22" s="15">
        <v>0</v>
      </c>
      <c r="H22" s="15">
        <v>0</v>
      </c>
      <c r="I22" s="15">
        <v>0</v>
      </c>
      <c r="J22" s="53"/>
      <c r="K22" s="99"/>
    </row>
    <row r="23" spans="1:11" s="23" customFormat="1" ht="15" customHeight="1" x14ac:dyDescent="0.25">
      <c r="A23" s="78"/>
      <c r="B23" s="30"/>
      <c r="C23" s="97"/>
      <c r="D23" s="30"/>
      <c r="E23" s="14" t="s">
        <v>4</v>
      </c>
      <c r="F23" s="11">
        <f t="shared" si="14"/>
        <v>0</v>
      </c>
      <c r="G23" s="15">
        <v>0</v>
      </c>
      <c r="H23" s="15">
        <v>0</v>
      </c>
      <c r="I23" s="15">
        <v>0</v>
      </c>
      <c r="J23" s="54"/>
      <c r="K23" s="99"/>
    </row>
    <row r="24" spans="1:11" s="23" customFormat="1" ht="15.75" customHeight="1" x14ac:dyDescent="0.25">
      <c r="A24" s="71" t="s">
        <v>10</v>
      </c>
      <c r="B24" s="94" t="s">
        <v>10</v>
      </c>
      <c r="C24" s="95" t="s">
        <v>63</v>
      </c>
      <c r="D24" s="28" t="s">
        <v>78</v>
      </c>
      <c r="E24" s="10" t="s">
        <v>6</v>
      </c>
      <c r="F24" s="11">
        <f t="shared" ref="F24:F28" si="16">SUM(G24:I24)</f>
        <v>518100</v>
      </c>
      <c r="G24" s="11">
        <f t="shared" ref="G24:I24" si="17">SUM(G25:G28)</f>
        <v>172700</v>
      </c>
      <c r="H24" s="11">
        <f t="shared" si="17"/>
        <v>172700</v>
      </c>
      <c r="I24" s="11">
        <f t="shared" si="17"/>
        <v>172700</v>
      </c>
      <c r="J24" s="31" t="s">
        <v>32</v>
      </c>
      <c r="K24" s="88" t="s">
        <v>18</v>
      </c>
    </row>
    <row r="25" spans="1:11" s="23" customFormat="1" ht="15" customHeight="1" x14ac:dyDescent="0.25">
      <c r="A25" s="70"/>
      <c r="B25" s="29"/>
      <c r="C25" s="96"/>
      <c r="D25" s="29"/>
      <c r="E25" s="14" t="s">
        <v>3</v>
      </c>
      <c r="F25" s="11">
        <f t="shared" si="16"/>
        <v>518100</v>
      </c>
      <c r="G25" s="15">
        <v>172700</v>
      </c>
      <c r="H25" s="15">
        <v>172700</v>
      </c>
      <c r="I25" s="15">
        <v>172700</v>
      </c>
      <c r="J25" s="86"/>
      <c r="K25" s="88"/>
    </row>
    <row r="26" spans="1:11" s="23" customFormat="1" ht="15" customHeight="1" x14ac:dyDescent="0.25">
      <c r="A26" s="70"/>
      <c r="B26" s="29"/>
      <c r="C26" s="96"/>
      <c r="D26" s="29"/>
      <c r="E26" s="14" t="s">
        <v>2</v>
      </c>
      <c r="F26" s="11">
        <f t="shared" si="16"/>
        <v>0</v>
      </c>
      <c r="G26" s="15">
        <v>0</v>
      </c>
      <c r="H26" s="15">
        <v>0</v>
      </c>
      <c r="I26" s="15">
        <v>0</v>
      </c>
      <c r="J26" s="86"/>
      <c r="K26" s="88"/>
    </row>
    <row r="27" spans="1:11" s="23" customFormat="1" ht="15" customHeight="1" x14ac:dyDescent="0.25">
      <c r="A27" s="70"/>
      <c r="B27" s="29"/>
      <c r="C27" s="96"/>
      <c r="D27" s="29"/>
      <c r="E27" s="14" t="s">
        <v>1</v>
      </c>
      <c r="F27" s="11">
        <f t="shared" si="16"/>
        <v>0</v>
      </c>
      <c r="G27" s="15">
        <v>0</v>
      </c>
      <c r="H27" s="15">
        <v>0</v>
      </c>
      <c r="I27" s="15">
        <v>0</v>
      </c>
      <c r="J27" s="86"/>
      <c r="K27" s="88"/>
    </row>
    <row r="28" spans="1:11" s="23" customFormat="1" ht="12.75" customHeight="1" x14ac:dyDescent="0.25">
      <c r="A28" s="78"/>
      <c r="B28" s="30"/>
      <c r="C28" s="97"/>
      <c r="D28" s="30"/>
      <c r="E28" s="16" t="s">
        <v>4</v>
      </c>
      <c r="F28" s="17">
        <f t="shared" si="16"/>
        <v>0</v>
      </c>
      <c r="G28" s="18">
        <v>0</v>
      </c>
      <c r="H28" s="18">
        <v>0</v>
      </c>
      <c r="I28" s="18">
        <v>0</v>
      </c>
      <c r="J28" s="87"/>
      <c r="K28" s="88"/>
    </row>
    <row r="29" spans="1:11" s="23" customFormat="1" ht="15.75" customHeight="1" x14ac:dyDescent="0.25">
      <c r="A29" s="71" t="s">
        <v>16</v>
      </c>
      <c r="B29" s="94" t="s">
        <v>16</v>
      </c>
      <c r="C29" s="95" t="s">
        <v>41</v>
      </c>
      <c r="D29" s="28">
        <v>2027</v>
      </c>
      <c r="E29" s="10" t="s">
        <v>6</v>
      </c>
      <c r="F29" s="11">
        <f t="shared" ref="F29" si="18">SUM(G29:I29)</f>
        <v>52851318.740000002</v>
      </c>
      <c r="G29" s="11">
        <f t="shared" ref="G29:I29" si="19">SUM(G30:G33)</f>
        <v>52851318.740000002</v>
      </c>
      <c r="H29" s="11">
        <f t="shared" si="19"/>
        <v>0</v>
      </c>
      <c r="I29" s="11">
        <f t="shared" si="19"/>
        <v>0</v>
      </c>
      <c r="J29" s="31" t="s">
        <v>31</v>
      </c>
      <c r="K29" s="88" t="s">
        <v>17</v>
      </c>
    </row>
    <row r="30" spans="1:11" s="23" customFormat="1" ht="15" customHeight="1" x14ac:dyDescent="0.25">
      <c r="A30" s="70"/>
      <c r="B30" s="29"/>
      <c r="C30" s="96"/>
      <c r="D30" s="29"/>
      <c r="E30" s="14" t="s">
        <v>3</v>
      </c>
      <c r="F30" s="11">
        <f>G30+H30+I30</f>
        <v>52851318.740000002</v>
      </c>
      <c r="G30" s="15">
        <v>52851318.740000002</v>
      </c>
      <c r="H30" s="15">
        <v>0</v>
      </c>
      <c r="I30" s="15">
        <v>0</v>
      </c>
      <c r="J30" s="86"/>
      <c r="K30" s="88"/>
    </row>
    <row r="31" spans="1:11" s="23" customFormat="1" ht="15" customHeight="1" x14ac:dyDescent="0.25">
      <c r="A31" s="70"/>
      <c r="B31" s="29"/>
      <c r="C31" s="96"/>
      <c r="D31" s="29"/>
      <c r="E31" s="14" t="s">
        <v>2</v>
      </c>
      <c r="F31" s="11">
        <f t="shared" ref="F31:F33" si="20">G31+H31+I31</f>
        <v>0</v>
      </c>
      <c r="G31" s="15">
        <v>0</v>
      </c>
      <c r="H31" s="15">
        <v>0</v>
      </c>
      <c r="I31" s="15">
        <v>0</v>
      </c>
      <c r="J31" s="86"/>
      <c r="K31" s="88"/>
    </row>
    <row r="32" spans="1:11" s="23" customFormat="1" ht="15" customHeight="1" x14ac:dyDescent="0.25">
      <c r="A32" s="70"/>
      <c r="B32" s="29"/>
      <c r="C32" s="96"/>
      <c r="D32" s="29"/>
      <c r="E32" s="14" t="s">
        <v>1</v>
      </c>
      <c r="F32" s="11">
        <f t="shared" si="20"/>
        <v>0</v>
      </c>
      <c r="G32" s="15">
        <v>0</v>
      </c>
      <c r="H32" s="15">
        <v>0</v>
      </c>
      <c r="I32" s="15">
        <v>0</v>
      </c>
      <c r="J32" s="86"/>
      <c r="K32" s="88"/>
    </row>
    <row r="33" spans="1:11" s="23" customFormat="1" ht="15.75" customHeight="1" x14ac:dyDescent="0.25">
      <c r="A33" s="78"/>
      <c r="B33" s="30"/>
      <c r="C33" s="97"/>
      <c r="D33" s="30"/>
      <c r="E33" s="16" t="s">
        <v>4</v>
      </c>
      <c r="F33" s="11">
        <f t="shared" si="20"/>
        <v>0</v>
      </c>
      <c r="G33" s="18">
        <v>0</v>
      </c>
      <c r="H33" s="18">
        <v>0</v>
      </c>
      <c r="I33" s="18">
        <v>0</v>
      </c>
      <c r="J33" s="87"/>
      <c r="K33" s="88"/>
    </row>
    <row r="34" spans="1:11" s="23" customFormat="1" ht="15.75" customHeight="1" x14ac:dyDescent="0.25">
      <c r="A34" s="71" t="s">
        <v>65</v>
      </c>
      <c r="B34" s="94" t="s">
        <v>65</v>
      </c>
      <c r="C34" s="116" t="s">
        <v>22</v>
      </c>
      <c r="D34" s="28" t="s">
        <v>78</v>
      </c>
      <c r="E34" s="10" t="s">
        <v>6</v>
      </c>
      <c r="F34" s="11">
        <f t="shared" ref="F34:F53" si="21">SUM(G34:I34)</f>
        <v>900000</v>
      </c>
      <c r="G34" s="11">
        <f t="shared" ref="G34:I34" si="22">SUM(G35:G38)</f>
        <v>300000</v>
      </c>
      <c r="H34" s="11">
        <f t="shared" si="22"/>
        <v>300000</v>
      </c>
      <c r="I34" s="11">
        <f t="shared" si="22"/>
        <v>300000</v>
      </c>
      <c r="J34" s="52" t="s">
        <v>38</v>
      </c>
      <c r="K34" s="98" t="s">
        <v>43</v>
      </c>
    </row>
    <row r="35" spans="1:11" s="23" customFormat="1" x14ac:dyDescent="0.25">
      <c r="A35" s="70"/>
      <c r="B35" s="29"/>
      <c r="C35" s="117"/>
      <c r="D35" s="29"/>
      <c r="E35" s="14" t="s">
        <v>3</v>
      </c>
      <c r="F35" s="11">
        <f t="shared" si="21"/>
        <v>900000</v>
      </c>
      <c r="G35" s="15">
        <v>300000</v>
      </c>
      <c r="H35" s="15">
        <v>300000</v>
      </c>
      <c r="I35" s="15">
        <v>300000</v>
      </c>
      <c r="J35" s="61"/>
      <c r="K35" s="99"/>
    </row>
    <row r="36" spans="1:11" s="23" customFormat="1" x14ac:dyDescent="0.25">
      <c r="A36" s="70"/>
      <c r="B36" s="29"/>
      <c r="C36" s="117"/>
      <c r="D36" s="29"/>
      <c r="E36" s="14" t="s">
        <v>2</v>
      </c>
      <c r="F36" s="11">
        <f t="shared" si="21"/>
        <v>0</v>
      </c>
      <c r="G36" s="15">
        <v>0</v>
      </c>
      <c r="H36" s="15">
        <v>0</v>
      </c>
      <c r="I36" s="15">
        <v>0</v>
      </c>
      <c r="J36" s="61"/>
      <c r="K36" s="99"/>
    </row>
    <row r="37" spans="1:11" s="23" customFormat="1" x14ac:dyDescent="0.25">
      <c r="A37" s="70"/>
      <c r="B37" s="29"/>
      <c r="C37" s="117"/>
      <c r="D37" s="29"/>
      <c r="E37" s="14" t="s">
        <v>1</v>
      </c>
      <c r="F37" s="11">
        <f t="shared" si="21"/>
        <v>0</v>
      </c>
      <c r="G37" s="15">
        <v>0</v>
      </c>
      <c r="H37" s="15">
        <v>0</v>
      </c>
      <c r="I37" s="15">
        <v>0</v>
      </c>
      <c r="J37" s="61"/>
      <c r="K37" s="99"/>
    </row>
    <row r="38" spans="1:11" s="23" customFormat="1" ht="15" customHeight="1" x14ac:dyDescent="0.25">
      <c r="A38" s="78"/>
      <c r="B38" s="30"/>
      <c r="C38" s="118"/>
      <c r="D38" s="30"/>
      <c r="E38" s="14" t="s">
        <v>4</v>
      </c>
      <c r="F38" s="11">
        <f t="shared" si="21"/>
        <v>0</v>
      </c>
      <c r="G38" s="15">
        <v>0</v>
      </c>
      <c r="H38" s="15">
        <v>0</v>
      </c>
      <c r="I38" s="15">
        <v>0</v>
      </c>
      <c r="J38" s="66"/>
      <c r="K38" s="99"/>
    </row>
    <row r="39" spans="1:11" s="23" customFormat="1" x14ac:dyDescent="0.25">
      <c r="A39" s="71" t="s">
        <v>66</v>
      </c>
      <c r="B39" s="129" t="s">
        <v>66</v>
      </c>
      <c r="C39" s="116" t="s">
        <v>97</v>
      </c>
      <c r="D39" s="28">
        <v>2027</v>
      </c>
      <c r="E39" s="10" t="s">
        <v>6</v>
      </c>
      <c r="F39" s="11">
        <f t="shared" ref="F39:F48" si="23">SUM(G39:I39)</f>
        <v>3600000</v>
      </c>
      <c r="G39" s="11">
        <f t="shared" ref="G39:I39" si="24">SUM(G40:G43)</f>
        <v>3600000</v>
      </c>
      <c r="H39" s="11">
        <f t="shared" si="24"/>
        <v>0</v>
      </c>
      <c r="I39" s="11">
        <f t="shared" si="24"/>
        <v>0</v>
      </c>
      <c r="J39" s="52" t="s">
        <v>100</v>
      </c>
      <c r="K39" s="98" t="s">
        <v>43</v>
      </c>
    </row>
    <row r="40" spans="1:11" s="23" customFormat="1" x14ac:dyDescent="0.25">
      <c r="A40" s="70"/>
      <c r="B40" s="35"/>
      <c r="C40" s="117"/>
      <c r="D40" s="29"/>
      <c r="E40" s="14" t="s">
        <v>3</v>
      </c>
      <c r="F40" s="11">
        <f t="shared" si="23"/>
        <v>3600000</v>
      </c>
      <c r="G40" s="15">
        <v>3600000</v>
      </c>
      <c r="H40" s="15">
        <v>0</v>
      </c>
      <c r="I40" s="15">
        <v>0</v>
      </c>
      <c r="J40" s="61"/>
      <c r="K40" s="99"/>
    </row>
    <row r="41" spans="1:11" s="23" customFormat="1" x14ac:dyDescent="0.25">
      <c r="A41" s="70"/>
      <c r="B41" s="35"/>
      <c r="C41" s="117"/>
      <c r="D41" s="29"/>
      <c r="E41" s="14" t="s">
        <v>2</v>
      </c>
      <c r="F41" s="11">
        <f t="shared" si="23"/>
        <v>0</v>
      </c>
      <c r="G41" s="15">
        <v>0</v>
      </c>
      <c r="H41" s="15">
        <v>0</v>
      </c>
      <c r="I41" s="15">
        <v>0</v>
      </c>
      <c r="J41" s="61"/>
      <c r="K41" s="99"/>
    </row>
    <row r="42" spans="1:11" s="23" customFormat="1" x14ac:dyDescent="0.25">
      <c r="A42" s="70"/>
      <c r="B42" s="35"/>
      <c r="C42" s="117"/>
      <c r="D42" s="29"/>
      <c r="E42" s="14" t="s">
        <v>1</v>
      </c>
      <c r="F42" s="11">
        <f t="shared" si="23"/>
        <v>0</v>
      </c>
      <c r="G42" s="15">
        <v>0</v>
      </c>
      <c r="H42" s="15">
        <v>0</v>
      </c>
      <c r="I42" s="15">
        <v>0</v>
      </c>
      <c r="J42" s="61"/>
      <c r="K42" s="99"/>
    </row>
    <row r="43" spans="1:11" s="23" customFormat="1" x14ac:dyDescent="0.25">
      <c r="A43" s="78"/>
      <c r="B43" s="36"/>
      <c r="C43" s="118"/>
      <c r="D43" s="30"/>
      <c r="E43" s="14" t="s">
        <v>4</v>
      </c>
      <c r="F43" s="11">
        <f t="shared" si="23"/>
        <v>0</v>
      </c>
      <c r="G43" s="15">
        <v>0</v>
      </c>
      <c r="H43" s="15">
        <v>0</v>
      </c>
      <c r="I43" s="15">
        <v>0</v>
      </c>
      <c r="J43" s="66"/>
      <c r="K43" s="99"/>
    </row>
    <row r="44" spans="1:11" s="23" customFormat="1" x14ac:dyDescent="0.25">
      <c r="A44" s="71" t="s">
        <v>98</v>
      </c>
      <c r="B44" s="129" t="s">
        <v>98</v>
      </c>
      <c r="C44" s="116" t="s">
        <v>99</v>
      </c>
      <c r="D44" s="28" t="s">
        <v>78</v>
      </c>
      <c r="E44" s="10" t="s">
        <v>6</v>
      </c>
      <c r="F44" s="11">
        <f t="shared" si="23"/>
        <v>6000000</v>
      </c>
      <c r="G44" s="11">
        <f t="shared" ref="G44:I44" si="25">SUM(G45:G48)</f>
        <v>2000000</v>
      </c>
      <c r="H44" s="11">
        <f t="shared" si="25"/>
        <v>2000000</v>
      </c>
      <c r="I44" s="11">
        <f t="shared" si="25"/>
        <v>2000000</v>
      </c>
      <c r="J44" s="52" t="s">
        <v>101</v>
      </c>
      <c r="K44" s="98" t="s">
        <v>102</v>
      </c>
    </row>
    <row r="45" spans="1:11" s="23" customFormat="1" x14ac:dyDescent="0.25">
      <c r="A45" s="70"/>
      <c r="B45" s="35"/>
      <c r="C45" s="117"/>
      <c r="D45" s="29"/>
      <c r="E45" s="14" t="s">
        <v>3</v>
      </c>
      <c r="F45" s="11">
        <f t="shared" si="23"/>
        <v>6000000</v>
      </c>
      <c r="G45" s="15">
        <v>2000000</v>
      </c>
      <c r="H45" s="15">
        <v>2000000</v>
      </c>
      <c r="I45" s="15">
        <v>2000000</v>
      </c>
      <c r="J45" s="61"/>
      <c r="K45" s="99"/>
    </row>
    <row r="46" spans="1:11" s="23" customFormat="1" x14ac:dyDescent="0.25">
      <c r="A46" s="70"/>
      <c r="B46" s="35"/>
      <c r="C46" s="117"/>
      <c r="D46" s="29"/>
      <c r="E46" s="14" t="s">
        <v>2</v>
      </c>
      <c r="F46" s="11">
        <f t="shared" si="23"/>
        <v>0</v>
      </c>
      <c r="G46" s="15">
        <v>0</v>
      </c>
      <c r="H46" s="15">
        <v>0</v>
      </c>
      <c r="I46" s="15">
        <v>0</v>
      </c>
      <c r="J46" s="61"/>
      <c r="K46" s="99"/>
    </row>
    <row r="47" spans="1:11" s="23" customFormat="1" x14ac:dyDescent="0.25">
      <c r="A47" s="70"/>
      <c r="B47" s="35"/>
      <c r="C47" s="117"/>
      <c r="D47" s="29"/>
      <c r="E47" s="14" t="s">
        <v>1</v>
      </c>
      <c r="F47" s="11">
        <f t="shared" si="23"/>
        <v>0</v>
      </c>
      <c r="G47" s="15">
        <v>0</v>
      </c>
      <c r="H47" s="15">
        <v>0</v>
      </c>
      <c r="I47" s="15">
        <v>0</v>
      </c>
      <c r="J47" s="61"/>
      <c r="K47" s="99"/>
    </row>
    <row r="48" spans="1:11" s="23" customFormat="1" x14ac:dyDescent="0.25">
      <c r="A48" s="78"/>
      <c r="B48" s="36"/>
      <c r="C48" s="118"/>
      <c r="D48" s="30"/>
      <c r="E48" s="14" t="s">
        <v>4</v>
      </c>
      <c r="F48" s="11">
        <f t="shared" si="23"/>
        <v>0</v>
      </c>
      <c r="G48" s="15">
        <v>0</v>
      </c>
      <c r="H48" s="15">
        <v>0</v>
      </c>
      <c r="I48" s="15">
        <v>0</v>
      </c>
      <c r="J48" s="66"/>
      <c r="K48" s="99"/>
    </row>
    <row r="49" spans="1:12" s="23" customFormat="1" x14ac:dyDescent="0.25">
      <c r="A49" s="82" t="s">
        <v>103</v>
      </c>
      <c r="B49" s="94" t="s">
        <v>103</v>
      </c>
      <c r="C49" s="116" t="s">
        <v>23</v>
      </c>
      <c r="D49" s="28" t="s">
        <v>78</v>
      </c>
      <c r="E49" s="10" t="s">
        <v>6</v>
      </c>
      <c r="F49" s="11">
        <f t="shared" si="21"/>
        <v>4847937</v>
      </c>
      <c r="G49" s="11">
        <f>G50+G51+G52+G53</f>
        <v>1615979</v>
      </c>
      <c r="H49" s="11">
        <f t="shared" ref="H49:I49" si="26">H50+H51+H52+H53</f>
        <v>1615979</v>
      </c>
      <c r="I49" s="11">
        <f t="shared" si="26"/>
        <v>1615979</v>
      </c>
      <c r="J49" s="52" t="s">
        <v>48</v>
      </c>
      <c r="K49" s="98" t="s">
        <v>13</v>
      </c>
    </row>
    <row r="50" spans="1:12" s="23" customFormat="1" x14ac:dyDescent="0.25">
      <c r="A50" s="83"/>
      <c r="B50" s="29"/>
      <c r="C50" s="117"/>
      <c r="D50" s="29"/>
      <c r="E50" s="14" t="s">
        <v>3</v>
      </c>
      <c r="F50" s="11">
        <f t="shared" si="21"/>
        <v>0</v>
      </c>
      <c r="G50" s="15">
        <v>0</v>
      </c>
      <c r="H50" s="15">
        <v>0</v>
      </c>
      <c r="I50" s="15">
        <v>0</v>
      </c>
      <c r="J50" s="61"/>
      <c r="K50" s="99"/>
    </row>
    <row r="51" spans="1:12" s="23" customFormat="1" x14ac:dyDescent="0.25">
      <c r="A51" s="83"/>
      <c r="B51" s="29"/>
      <c r="C51" s="117"/>
      <c r="D51" s="29"/>
      <c r="E51" s="27" t="s">
        <v>2</v>
      </c>
      <c r="F51" s="11">
        <f t="shared" si="21"/>
        <v>4847937</v>
      </c>
      <c r="G51" s="15">
        <v>1615979</v>
      </c>
      <c r="H51" s="15">
        <v>1615979</v>
      </c>
      <c r="I51" s="15">
        <v>1615979</v>
      </c>
      <c r="J51" s="61"/>
      <c r="K51" s="99"/>
    </row>
    <row r="52" spans="1:12" s="23" customFormat="1" x14ac:dyDescent="0.25">
      <c r="A52" s="83"/>
      <c r="B52" s="29"/>
      <c r="C52" s="117"/>
      <c r="D52" s="29"/>
      <c r="E52" s="14" t="s">
        <v>1</v>
      </c>
      <c r="F52" s="11">
        <f t="shared" si="21"/>
        <v>0</v>
      </c>
      <c r="G52" s="15">
        <v>0</v>
      </c>
      <c r="H52" s="15">
        <v>0</v>
      </c>
      <c r="I52" s="15">
        <v>0</v>
      </c>
      <c r="J52" s="61"/>
      <c r="K52" s="99"/>
    </row>
    <row r="53" spans="1:12" s="23" customFormat="1" x14ac:dyDescent="0.25">
      <c r="A53" s="84"/>
      <c r="B53" s="30"/>
      <c r="C53" s="118"/>
      <c r="D53" s="30"/>
      <c r="E53" s="14" t="s">
        <v>4</v>
      </c>
      <c r="F53" s="11">
        <f t="shared" si="21"/>
        <v>0</v>
      </c>
      <c r="G53" s="15">
        <v>0</v>
      </c>
      <c r="H53" s="15">
        <v>0</v>
      </c>
      <c r="I53" s="15">
        <v>0</v>
      </c>
      <c r="J53" s="66"/>
      <c r="K53" s="99"/>
    </row>
    <row r="54" spans="1:12" s="13" customFormat="1" ht="15.75" customHeight="1" x14ac:dyDescent="0.25">
      <c r="A54" s="75">
        <v>2</v>
      </c>
      <c r="B54" s="67">
        <v>2</v>
      </c>
      <c r="C54" s="67" t="s">
        <v>49</v>
      </c>
      <c r="D54" s="71" t="s">
        <v>78</v>
      </c>
      <c r="E54" s="10" t="s">
        <v>6</v>
      </c>
      <c r="F54" s="11">
        <f>SUM(G54:I54)</f>
        <v>629288999.53999996</v>
      </c>
      <c r="G54" s="11">
        <f>SUM(G55:G58)</f>
        <v>274700199.54000002</v>
      </c>
      <c r="H54" s="11">
        <f t="shared" ref="H54:I54" si="27">SUM(H55:H58)</f>
        <v>177294400</v>
      </c>
      <c r="I54" s="11">
        <f t="shared" si="27"/>
        <v>177294400</v>
      </c>
      <c r="J54" s="72" t="s">
        <v>28</v>
      </c>
      <c r="K54" s="28" t="s">
        <v>46</v>
      </c>
      <c r="L54" s="12"/>
    </row>
    <row r="55" spans="1:12" s="13" customFormat="1" ht="15" customHeight="1" x14ac:dyDescent="0.25">
      <c r="A55" s="76"/>
      <c r="B55" s="68"/>
      <c r="C55" s="70"/>
      <c r="D55" s="70"/>
      <c r="E55" s="14" t="s">
        <v>3</v>
      </c>
      <c r="F55" s="11">
        <f t="shared" ref="F55:F58" si="28">SUM(G55:I55)</f>
        <v>621372800</v>
      </c>
      <c r="G55" s="18">
        <f>G60+G75+G95+G110</f>
        <v>266784000</v>
      </c>
      <c r="H55" s="18">
        <f>H60+H75+H95+H110</f>
        <v>177294400</v>
      </c>
      <c r="I55" s="18">
        <f>I60+I75+I95+I110</f>
        <v>177294400</v>
      </c>
      <c r="J55" s="73"/>
      <c r="K55" s="29"/>
      <c r="L55" s="12"/>
    </row>
    <row r="56" spans="1:12" s="13" customFormat="1" ht="15" customHeight="1" x14ac:dyDescent="0.25">
      <c r="A56" s="76"/>
      <c r="B56" s="68"/>
      <c r="C56" s="70"/>
      <c r="D56" s="70"/>
      <c r="E56" s="14" t="s">
        <v>2</v>
      </c>
      <c r="F56" s="11">
        <f t="shared" si="28"/>
        <v>7916199.54</v>
      </c>
      <c r="G56" s="18">
        <f>G61+G76+G96+G111</f>
        <v>7916199.54</v>
      </c>
      <c r="H56" s="18">
        <f>H61+H76+H96+H111</f>
        <v>0</v>
      </c>
      <c r="I56" s="18">
        <f>I61+I76+I96+I111</f>
        <v>0</v>
      </c>
      <c r="J56" s="73"/>
      <c r="K56" s="29"/>
    </row>
    <row r="57" spans="1:12" s="13" customFormat="1" ht="15" customHeight="1" x14ac:dyDescent="0.25">
      <c r="A57" s="76"/>
      <c r="B57" s="68"/>
      <c r="C57" s="70"/>
      <c r="D57" s="70"/>
      <c r="E57" s="14" t="s">
        <v>1</v>
      </c>
      <c r="F57" s="11">
        <f t="shared" si="28"/>
        <v>0</v>
      </c>
      <c r="G57" s="18">
        <f>G62+G77+G97+G112</f>
        <v>0</v>
      </c>
      <c r="H57" s="18">
        <f>H62+H77+H97+H112</f>
        <v>0</v>
      </c>
      <c r="I57" s="18">
        <f>I62+I77+I97+I112</f>
        <v>0</v>
      </c>
      <c r="J57" s="73"/>
      <c r="K57" s="29"/>
    </row>
    <row r="58" spans="1:12" s="13" customFormat="1" ht="15" customHeight="1" x14ac:dyDescent="0.25">
      <c r="A58" s="77"/>
      <c r="B58" s="68"/>
      <c r="C58" s="70"/>
      <c r="D58" s="78"/>
      <c r="E58" s="16" t="s">
        <v>4</v>
      </c>
      <c r="F58" s="17">
        <f t="shared" si="28"/>
        <v>0</v>
      </c>
      <c r="G58" s="18">
        <f>G63+G78+G98+G113</f>
        <v>0</v>
      </c>
      <c r="H58" s="18">
        <f>H63+H78+H98+H113</f>
        <v>0</v>
      </c>
      <c r="I58" s="18">
        <f>I63+I78+I98+I113</f>
        <v>0</v>
      </c>
      <c r="J58" s="74"/>
      <c r="K58" s="30"/>
    </row>
    <row r="59" spans="1:12" ht="15.75" customHeight="1" x14ac:dyDescent="0.25">
      <c r="A59" s="46" t="s">
        <v>80</v>
      </c>
      <c r="B59" s="89" t="s">
        <v>50</v>
      </c>
      <c r="C59" s="120" t="s">
        <v>112</v>
      </c>
      <c r="D59" s="70" t="s">
        <v>78</v>
      </c>
      <c r="E59" s="10" t="s">
        <v>6</v>
      </c>
      <c r="F59" s="11">
        <f>SUM(G59:I59)</f>
        <v>90000000</v>
      </c>
      <c r="G59" s="11">
        <f>SUM(G60:G63)</f>
        <v>70000000</v>
      </c>
      <c r="H59" s="11">
        <f t="shared" ref="H59:I59" si="29">SUM(H60:H63)</f>
        <v>10000000</v>
      </c>
      <c r="I59" s="11">
        <f t="shared" si="29"/>
        <v>10000000</v>
      </c>
      <c r="J59" s="100" t="s">
        <v>105</v>
      </c>
      <c r="K59" s="34" t="s">
        <v>104</v>
      </c>
    </row>
    <row r="60" spans="1:12" ht="15" customHeight="1" x14ac:dyDescent="0.25">
      <c r="A60" s="47"/>
      <c r="B60" s="90"/>
      <c r="C60" s="121"/>
      <c r="D60" s="70"/>
      <c r="E60" s="14" t="s">
        <v>3</v>
      </c>
      <c r="F60" s="11">
        <f t="shared" ref="F60:F73" si="30">SUM(G60:I60)</f>
        <v>90000000</v>
      </c>
      <c r="G60" s="18">
        <f>G65+G70</f>
        <v>70000000</v>
      </c>
      <c r="H60" s="18">
        <f t="shared" ref="H60:I60" si="31">H65+H70</f>
        <v>10000000</v>
      </c>
      <c r="I60" s="18">
        <f t="shared" si="31"/>
        <v>10000000</v>
      </c>
      <c r="J60" s="101"/>
      <c r="K60" s="35"/>
    </row>
    <row r="61" spans="1:12" ht="15.75" customHeight="1" x14ac:dyDescent="0.25">
      <c r="A61" s="47"/>
      <c r="B61" s="90"/>
      <c r="C61" s="121"/>
      <c r="D61" s="70"/>
      <c r="E61" s="14" t="s">
        <v>2</v>
      </c>
      <c r="F61" s="11">
        <f t="shared" si="30"/>
        <v>0</v>
      </c>
      <c r="G61" s="18">
        <f t="shared" ref="G61:I63" si="32">G66+G71</f>
        <v>0</v>
      </c>
      <c r="H61" s="18">
        <f t="shared" si="32"/>
        <v>0</v>
      </c>
      <c r="I61" s="18">
        <f t="shared" si="32"/>
        <v>0</v>
      </c>
      <c r="J61" s="101"/>
      <c r="K61" s="35"/>
    </row>
    <row r="62" spans="1:12" ht="15.75" customHeight="1" x14ac:dyDescent="0.25">
      <c r="A62" s="47"/>
      <c r="B62" s="90"/>
      <c r="C62" s="121"/>
      <c r="D62" s="70"/>
      <c r="E62" s="14" t="s">
        <v>1</v>
      </c>
      <c r="F62" s="11">
        <f t="shared" si="30"/>
        <v>0</v>
      </c>
      <c r="G62" s="18">
        <f t="shared" si="32"/>
        <v>0</v>
      </c>
      <c r="H62" s="18">
        <f t="shared" si="32"/>
        <v>0</v>
      </c>
      <c r="I62" s="18">
        <f t="shared" si="32"/>
        <v>0</v>
      </c>
      <c r="J62" s="101"/>
      <c r="K62" s="35"/>
    </row>
    <row r="63" spans="1:12" ht="15.75" customHeight="1" x14ac:dyDescent="0.25">
      <c r="A63" s="48"/>
      <c r="B63" s="119"/>
      <c r="C63" s="122"/>
      <c r="D63" s="70"/>
      <c r="E63" s="16" t="s">
        <v>4</v>
      </c>
      <c r="F63" s="17">
        <f t="shared" si="30"/>
        <v>0</v>
      </c>
      <c r="G63" s="18">
        <f t="shared" si="32"/>
        <v>0</v>
      </c>
      <c r="H63" s="18">
        <f t="shared" si="32"/>
        <v>0</v>
      </c>
      <c r="I63" s="18">
        <f t="shared" si="32"/>
        <v>0</v>
      </c>
      <c r="J63" s="102"/>
      <c r="K63" s="36"/>
    </row>
    <row r="64" spans="1:12" ht="15.75" customHeight="1" x14ac:dyDescent="0.25">
      <c r="A64" s="37" t="s">
        <v>81</v>
      </c>
      <c r="B64" s="56" t="s">
        <v>51</v>
      </c>
      <c r="C64" s="59" t="s">
        <v>82</v>
      </c>
      <c r="D64" s="60" t="s">
        <v>78</v>
      </c>
      <c r="E64" s="10" t="s">
        <v>6</v>
      </c>
      <c r="F64" s="11">
        <f t="shared" si="30"/>
        <v>40000000</v>
      </c>
      <c r="G64" s="11">
        <f t="shared" ref="G64:I64" si="33">G65+G66+G67+G68</f>
        <v>30000000</v>
      </c>
      <c r="H64" s="11">
        <f t="shared" si="33"/>
        <v>5000000</v>
      </c>
      <c r="I64" s="11">
        <f t="shared" si="33"/>
        <v>5000000</v>
      </c>
      <c r="J64" s="52" t="s">
        <v>106</v>
      </c>
      <c r="K64" s="62" t="s">
        <v>13</v>
      </c>
    </row>
    <row r="65" spans="1:11" ht="15.75" customHeight="1" x14ac:dyDescent="0.25">
      <c r="A65" s="38"/>
      <c r="B65" s="57"/>
      <c r="C65" s="59"/>
      <c r="D65" s="60"/>
      <c r="E65" s="14" t="s">
        <v>3</v>
      </c>
      <c r="F65" s="11">
        <f t="shared" si="30"/>
        <v>40000000</v>
      </c>
      <c r="G65" s="15">
        <v>30000000</v>
      </c>
      <c r="H65" s="15">
        <v>5000000</v>
      </c>
      <c r="I65" s="15">
        <v>5000000</v>
      </c>
      <c r="J65" s="61"/>
      <c r="K65" s="63"/>
    </row>
    <row r="66" spans="1:11" ht="15.75" customHeight="1" x14ac:dyDescent="0.25">
      <c r="A66" s="38"/>
      <c r="B66" s="57"/>
      <c r="C66" s="59"/>
      <c r="D66" s="60"/>
      <c r="E66" s="14" t="s">
        <v>2</v>
      </c>
      <c r="F66" s="11">
        <f t="shared" si="30"/>
        <v>0</v>
      </c>
      <c r="G66" s="15">
        <v>0</v>
      </c>
      <c r="H66" s="15">
        <v>0</v>
      </c>
      <c r="I66" s="15">
        <v>0</v>
      </c>
      <c r="J66" s="61"/>
      <c r="K66" s="63"/>
    </row>
    <row r="67" spans="1:11" ht="15.75" customHeight="1" x14ac:dyDescent="0.25">
      <c r="A67" s="38"/>
      <c r="B67" s="57"/>
      <c r="C67" s="59"/>
      <c r="D67" s="60"/>
      <c r="E67" s="14" t="s">
        <v>1</v>
      </c>
      <c r="F67" s="11">
        <f t="shared" si="30"/>
        <v>0</v>
      </c>
      <c r="G67" s="15"/>
      <c r="H67" s="15">
        <v>0</v>
      </c>
      <c r="I67" s="15">
        <v>0</v>
      </c>
      <c r="J67" s="61"/>
      <c r="K67" s="63"/>
    </row>
    <row r="68" spans="1:11" ht="15.75" customHeight="1" x14ac:dyDescent="0.25">
      <c r="A68" s="39"/>
      <c r="B68" s="58"/>
      <c r="C68" s="59"/>
      <c r="D68" s="60"/>
      <c r="E68" s="14" t="s">
        <v>4</v>
      </c>
      <c r="F68" s="11">
        <f t="shared" si="30"/>
        <v>0</v>
      </c>
      <c r="G68" s="15">
        <v>0</v>
      </c>
      <c r="H68" s="15">
        <v>0</v>
      </c>
      <c r="I68" s="15">
        <v>0</v>
      </c>
      <c r="J68" s="61"/>
      <c r="K68" s="63"/>
    </row>
    <row r="69" spans="1:11" ht="15.75" customHeight="1" x14ac:dyDescent="0.25">
      <c r="A69" s="37" t="s">
        <v>113</v>
      </c>
      <c r="B69" s="56" t="s">
        <v>52</v>
      </c>
      <c r="C69" s="59" t="s">
        <v>84</v>
      </c>
      <c r="D69" s="60" t="s">
        <v>78</v>
      </c>
      <c r="E69" s="10" t="s">
        <v>6</v>
      </c>
      <c r="F69" s="11">
        <f t="shared" si="30"/>
        <v>50000000</v>
      </c>
      <c r="G69" s="11">
        <f t="shared" ref="G69:I69" si="34">G70+G71+G72+G73</f>
        <v>40000000</v>
      </c>
      <c r="H69" s="11">
        <f t="shared" si="34"/>
        <v>5000000</v>
      </c>
      <c r="I69" s="11">
        <f t="shared" si="34"/>
        <v>5000000</v>
      </c>
      <c r="J69" s="52" t="s">
        <v>107</v>
      </c>
      <c r="K69" s="62" t="s">
        <v>13</v>
      </c>
    </row>
    <row r="70" spans="1:11" ht="15.75" customHeight="1" x14ac:dyDescent="0.25">
      <c r="A70" s="38"/>
      <c r="B70" s="57"/>
      <c r="C70" s="59"/>
      <c r="D70" s="60"/>
      <c r="E70" s="14" t="s">
        <v>3</v>
      </c>
      <c r="F70" s="11">
        <f t="shared" si="30"/>
        <v>50000000</v>
      </c>
      <c r="G70" s="15">
        <v>40000000</v>
      </c>
      <c r="H70" s="15">
        <v>5000000</v>
      </c>
      <c r="I70" s="15">
        <v>5000000</v>
      </c>
      <c r="J70" s="61"/>
      <c r="K70" s="63"/>
    </row>
    <row r="71" spans="1:11" ht="15.75" customHeight="1" x14ac:dyDescent="0.25">
      <c r="A71" s="38"/>
      <c r="B71" s="57"/>
      <c r="C71" s="59"/>
      <c r="D71" s="60"/>
      <c r="E71" s="14" t="s">
        <v>2</v>
      </c>
      <c r="F71" s="11">
        <f t="shared" si="30"/>
        <v>0</v>
      </c>
      <c r="G71" s="15">
        <v>0</v>
      </c>
      <c r="H71" s="15">
        <v>0</v>
      </c>
      <c r="I71" s="15">
        <v>0</v>
      </c>
      <c r="J71" s="61"/>
      <c r="K71" s="63"/>
    </row>
    <row r="72" spans="1:11" ht="15.75" customHeight="1" x14ac:dyDescent="0.25">
      <c r="A72" s="38"/>
      <c r="B72" s="57"/>
      <c r="C72" s="59"/>
      <c r="D72" s="60"/>
      <c r="E72" s="14" t="s">
        <v>1</v>
      </c>
      <c r="F72" s="11">
        <f t="shared" si="30"/>
        <v>0</v>
      </c>
      <c r="G72" s="15"/>
      <c r="H72" s="15">
        <v>0</v>
      </c>
      <c r="I72" s="15">
        <v>0</v>
      </c>
      <c r="J72" s="61"/>
      <c r="K72" s="63"/>
    </row>
    <row r="73" spans="1:11" ht="15.75" customHeight="1" x14ac:dyDescent="0.25">
      <c r="A73" s="39"/>
      <c r="B73" s="58"/>
      <c r="C73" s="59"/>
      <c r="D73" s="60"/>
      <c r="E73" s="14" t="s">
        <v>4</v>
      </c>
      <c r="F73" s="11">
        <f t="shared" si="30"/>
        <v>0</v>
      </c>
      <c r="G73" s="15">
        <v>0</v>
      </c>
      <c r="H73" s="15">
        <v>0</v>
      </c>
      <c r="I73" s="15">
        <v>0</v>
      </c>
      <c r="J73" s="66"/>
      <c r="K73" s="65"/>
    </row>
    <row r="74" spans="1:11" x14ac:dyDescent="0.25">
      <c r="A74" s="46" t="s">
        <v>50</v>
      </c>
      <c r="B74" s="123" t="s">
        <v>53</v>
      </c>
      <c r="C74" s="116" t="s">
        <v>114</v>
      </c>
      <c r="D74" s="71" t="s">
        <v>78</v>
      </c>
      <c r="E74" s="10" t="s">
        <v>6</v>
      </c>
      <c r="F74" s="11">
        <f>SUM(G74:I74)</f>
        <v>259374800</v>
      </c>
      <c r="G74" s="11">
        <f>G75+G76+G77+G78</f>
        <v>106118000</v>
      </c>
      <c r="H74" s="11">
        <f t="shared" ref="H74:I74" si="35">H75+H76+H77+H78</f>
        <v>76628400</v>
      </c>
      <c r="I74" s="11">
        <f t="shared" si="35"/>
        <v>76628400</v>
      </c>
      <c r="J74" s="100" t="s">
        <v>72</v>
      </c>
      <c r="K74" s="34" t="s">
        <v>47</v>
      </c>
    </row>
    <row r="75" spans="1:11" x14ac:dyDescent="0.25">
      <c r="A75" s="47"/>
      <c r="B75" s="90"/>
      <c r="C75" s="117"/>
      <c r="D75" s="70"/>
      <c r="E75" s="14" t="s">
        <v>3</v>
      </c>
      <c r="F75" s="11">
        <f>SUM(G75:I75)</f>
        <v>259374800</v>
      </c>
      <c r="G75" s="15">
        <f t="shared" ref="G75:I77" si="36">G90+G85+G80</f>
        <v>106118000</v>
      </c>
      <c r="H75" s="15">
        <f t="shared" si="36"/>
        <v>76628400</v>
      </c>
      <c r="I75" s="15">
        <f t="shared" si="36"/>
        <v>76628400</v>
      </c>
      <c r="J75" s="101"/>
      <c r="K75" s="35"/>
    </row>
    <row r="76" spans="1:11" x14ac:dyDescent="0.25">
      <c r="A76" s="47"/>
      <c r="B76" s="90"/>
      <c r="C76" s="117"/>
      <c r="D76" s="70"/>
      <c r="E76" s="14" t="s">
        <v>2</v>
      </c>
      <c r="F76" s="11">
        <f>SUM(G76:I76)</f>
        <v>0</v>
      </c>
      <c r="G76" s="15">
        <f t="shared" si="36"/>
        <v>0</v>
      </c>
      <c r="H76" s="15">
        <f t="shared" si="36"/>
        <v>0</v>
      </c>
      <c r="I76" s="15">
        <f t="shared" si="36"/>
        <v>0</v>
      </c>
      <c r="J76" s="101"/>
      <c r="K76" s="35"/>
    </row>
    <row r="77" spans="1:11" ht="15.75" customHeight="1" x14ac:dyDescent="0.25">
      <c r="A77" s="47"/>
      <c r="B77" s="90"/>
      <c r="C77" s="117"/>
      <c r="D77" s="70"/>
      <c r="E77" s="14" t="s">
        <v>1</v>
      </c>
      <c r="F77" s="11">
        <f>SUM(G77:I77)</f>
        <v>0</v>
      </c>
      <c r="G77" s="15">
        <f t="shared" si="36"/>
        <v>0</v>
      </c>
      <c r="H77" s="15">
        <f t="shared" si="36"/>
        <v>0</v>
      </c>
      <c r="I77" s="15">
        <f t="shared" si="36"/>
        <v>0</v>
      </c>
      <c r="J77" s="101"/>
      <c r="K77" s="35"/>
    </row>
    <row r="78" spans="1:11" ht="48.75" customHeight="1" x14ac:dyDescent="0.25">
      <c r="A78" s="48"/>
      <c r="B78" s="119"/>
      <c r="C78" s="117"/>
      <c r="D78" s="70"/>
      <c r="E78" s="19" t="s">
        <v>4</v>
      </c>
      <c r="F78" s="20">
        <f>SUM(G78:I78)</f>
        <v>0</v>
      </c>
      <c r="G78" s="18">
        <f t="shared" ref="G78:H78" si="37">G93+G88+G83</f>
        <v>0</v>
      </c>
      <c r="H78" s="18">
        <f t="shared" si="37"/>
        <v>0</v>
      </c>
      <c r="I78" s="18">
        <f>I93+I88+I83</f>
        <v>0</v>
      </c>
      <c r="J78" s="102"/>
      <c r="K78" s="36"/>
    </row>
    <row r="79" spans="1:11" ht="15.75" customHeight="1" x14ac:dyDescent="0.25">
      <c r="A79" s="37" t="s">
        <v>51</v>
      </c>
      <c r="B79" s="38" t="s">
        <v>54</v>
      </c>
      <c r="C79" s="116" t="s">
        <v>33</v>
      </c>
      <c r="D79" s="71" t="s">
        <v>78</v>
      </c>
      <c r="E79" s="10" t="s">
        <v>6</v>
      </c>
      <c r="F79" s="11">
        <f t="shared" ref="F79:F83" si="38">SUM(G79:I79)</f>
        <v>155570000</v>
      </c>
      <c r="G79" s="11">
        <f>SUM(G80:G83)</f>
        <v>64850000</v>
      </c>
      <c r="H79" s="11">
        <f t="shared" ref="H79" si="39">SUM(H80:H83)</f>
        <v>45360000</v>
      </c>
      <c r="I79" s="11">
        <f t="shared" ref="I79" si="40">SUM(I80:I83)</f>
        <v>45360000</v>
      </c>
      <c r="J79" s="31" t="s">
        <v>108</v>
      </c>
      <c r="K79" s="98" t="s">
        <v>62</v>
      </c>
    </row>
    <row r="80" spans="1:11" x14ac:dyDescent="0.25">
      <c r="A80" s="38"/>
      <c r="B80" s="38"/>
      <c r="C80" s="117"/>
      <c r="D80" s="70"/>
      <c r="E80" s="14" t="s">
        <v>3</v>
      </c>
      <c r="F80" s="11">
        <f t="shared" si="38"/>
        <v>155570000</v>
      </c>
      <c r="G80" s="15">
        <v>64850000</v>
      </c>
      <c r="H80" s="15">
        <v>45360000</v>
      </c>
      <c r="I80" s="15">
        <v>45360000</v>
      </c>
      <c r="J80" s="32"/>
      <c r="K80" s="99"/>
    </row>
    <row r="81" spans="1:11" x14ac:dyDescent="0.25">
      <c r="A81" s="38"/>
      <c r="B81" s="38"/>
      <c r="C81" s="117"/>
      <c r="D81" s="70"/>
      <c r="E81" s="14" t="s">
        <v>2</v>
      </c>
      <c r="F81" s="11">
        <f t="shared" si="38"/>
        <v>0</v>
      </c>
      <c r="G81" s="15">
        <v>0</v>
      </c>
      <c r="H81" s="15">
        <v>0</v>
      </c>
      <c r="I81" s="15">
        <v>0</v>
      </c>
      <c r="J81" s="32"/>
      <c r="K81" s="99"/>
    </row>
    <row r="82" spans="1:11" x14ac:dyDescent="0.25">
      <c r="A82" s="38"/>
      <c r="B82" s="38"/>
      <c r="C82" s="117"/>
      <c r="D82" s="70"/>
      <c r="E82" s="14" t="s">
        <v>1</v>
      </c>
      <c r="F82" s="11">
        <f t="shared" si="38"/>
        <v>0</v>
      </c>
      <c r="G82" s="15">
        <v>0</v>
      </c>
      <c r="H82" s="15">
        <v>0</v>
      </c>
      <c r="I82" s="15">
        <v>0</v>
      </c>
      <c r="J82" s="32"/>
      <c r="K82" s="99"/>
    </row>
    <row r="83" spans="1:11" ht="12.75" customHeight="1" x14ac:dyDescent="0.25">
      <c r="A83" s="39"/>
      <c r="B83" s="39"/>
      <c r="C83" s="118"/>
      <c r="D83" s="70"/>
      <c r="E83" s="16" t="s">
        <v>4</v>
      </c>
      <c r="F83" s="17">
        <f t="shared" si="38"/>
        <v>0</v>
      </c>
      <c r="G83" s="18">
        <v>0</v>
      </c>
      <c r="H83" s="18">
        <v>0</v>
      </c>
      <c r="I83" s="18">
        <v>0</v>
      </c>
      <c r="J83" s="33"/>
      <c r="K83" s="99"/>
    </row>
    <row r="84" spans="1:11" s="23" customFormat="1" ht="15.75" customHeight="1" x14ac:dyDescent="0.25">
      <c r="A84" s="71" t="s">
        <v>52</v>
      </c>
      <c r="B84" s="71" t="s">
        <v>83</v>
      </c>
      <c r="C84" s="116" t="s">
        <v>21</v>
      </c>
      <c r="D84" s="71" t="s">
        <v>78</v>
      </c>
      <c r="E84" s="10" t="s">
        <v>6</v>
      </c>
      <c r="F84" s="11">
        <f t="shared" ref="F84:F93" si="41">SUM(G84:I84)</f>
        <v>25900000</v>
      </c>
      <c r="G84" s="11">
        <f>G85+G86+G87+G88</f>
        <v>15300000</v>
      </c>
      <c r="H84" s="11">
        <f t="shared" ref="H84:I84" si="42">H85+H86+H87+H88</f>
        <v>5300000</v>
      </c>
      <c r="I84" s="11">
        <f t="shared" si="42"/>
        <v>5300000</v>
      </c>
      <c r="J84" s="127" t="s">
        <v>37</v>
      </c>
      <c r="K84" s="98" t="s">
        <v>62</v>
      </c>
    </row>
    <row r="85" spans="1:11" s="23" customFormat="1" x14ac:dyDescent="0.25">
      <c r="A85" s="70"/>
      <c r="B85" s="70"/>
      <c r="C85" s="117"/>
      <c r="D85" s="70"/>
      <c r="E85" s="14" t="s">
        <v>3</v>
      </c>
      <c r="F85" s="11">
        <f t="shared" si="41"/>
        <v>25900000</v>
      </c>
      <c r="G85" s="15">
        <v>15300000</v>
      </c>
      <c r="H85" s="15">
        <v>5300000</v>
      </c>
      <c r="I85" s="15">
        <v>5300000</v>
      </c>
      <c r="J85" s="127"/>
      <c r="K85" s="99"/>
    </row>
    <row r="86" spans="1:11" s="23" customFormat="1" x14ac:dyDescent="0.25">
      <c r="A86" s="70"/>
      <c r="B86" s="70"/>
      <c r="C86" s="117"/>
      <c r="D86" s="70"/>
      <c r="E86" s="14" t="s">
        <v>2</v>
      </c>
      <c r="F86" s="11">
        <f t="shared" si="41"/>
        <v>0</v>
      </c>
      <c r="G86" s="15">
        <v>0</v>
      </c>
      <c r="H86" s="15">
        <v>0</v>
      </c>
      <c r="I86" s="15">
        <v>0</v>
      </c>
      <c r="J86" s="127"/>
      <c r="K86" s="99"/>
    </row>
    <row r="87" spans="1:11" s="23" customFormat="1" ht="13.5" customHeight="1" x14ac:dyDescent="0.25">
      <c r="A87" s="70"/>
      <c r="B87" s="70"/>
      <c r="C87" s="117"/>
      <c r="D87" s="70"/>
      <c r="E87" s="14" t="s">
        <v>1</v>
      </c>
      <c r="F87" s="11">
        <f t="shared" si="41"/>
        <v>0</v>
      </c>
      <c r="G87" s="15">
        <v>0</v>
      </c>
      <c r="H87" s="15">
        <v>0</v>
      </c>
      <c r="I87" s="15">
        <v>0</v>
      </c>
      <c r="J87" s="127"/>
      <c r="K87" s="99"/>
    </row>
    <row r="88" spans="1:11" s="23" customFormat="1" ht="11.25" customHeight="1" x14ac:dyDescent="0.25">
      <c r="A88" s="78"/>
      <c r="B88" s="78"/>
      <c r="C88" s="118"/>
      <c r="D88" s="70"/>
      <c r="E88" s="14" t="s">
        <v>4</v>
      </c>
      <c r="F88" s="11">
        <f t="shared" si="41"/>
        <v>0</v>
      </c>
      <c r="G88" s="15">
        <v>0</v>
      </c>
      <c r="H88" s="15">
        <v>0</v>
      </c>
      <c r="I88" s="15">
        <v>0</v>
      </c>
      <c r="J88" s="127"/>
      <c r="K88" s="99"/>
    </row>
    <row r="89" spans="1:11" x14ac:dyDescent="0.25">
      <c r="A89" s="37" t="s">
        <v>115</v>
      </c>
      <c r="B89" s="56" t="s">
        <v>85</v>
      </c>
      <c r="C89" s="116" t="s">
        <v>86</v>
      </c>
      <c r="D89" s="60" t="s">
        <v>78</v>
      </c>
      <c r="E89" s="10" t="s">
        <v>6</v>
      </c>
      <c r="F89" s="11">
        <f t="shared" si="41"/>
        <v>77904800</v>
      </c>
      <c r="G89" s="11">
        <f>G90+G91+G92+G93</f>
        <v>25968000</v>
      </c>
      <c r="H89" s="11">
        <f t="shared" ref="H89:I89" si="43">H90+H91+H92+H93</f>
        <v>25968400</v>
      </c>
      <c r="I89" s="11">
        <f t="shared" si="43"/>
        <v>25968400</v>
      </c>
      <c r="J89" s="127" t="s">
        <v>109</v>
      </c>
      <c r="K89" s="98" t="s">
        <v>62</v>
      </c>
    </row>
    <row r="90" spans="1:11" x14ac:dyDescent="0.25">
      <c r="A90" s="38"/>
      <c r="B90" s="57"/>
      <c r="C90" s="117"/>
      <c r="D90" s="60"/>
      <c r="E90" s="14" t="s">
        <v>3</v>
      </c>
      <c r="F90" s="11">
        <f t="shared" si="41"/>
        <v>77904800</v>
      </c>
      <c r="G90" s="15">
        <v>25968000</v>
      </c>
      <c r="H90" s="15">
        <f>25968000+400</f>
        <v>25968400</v>
      </c>
      <c r="I90" s="15">
        <f>25968000+400</f>
        <v>25968400</v>
      </c>
      <c r="J90" s="127"/>
      <c r="K90" s="99"/>
    </row>
    <row r="91" spans="1:11" x14ac:dyDescent="0.25">
      <c r="A91" s="38"/>
      <c r="B91" s="57"/>
      <c r="C91" s="117"/>
      <c r="D91" s="60"/>
      <c r="E91" s="14" t="s">
        <v>2</v>
      </c>
      <c r="F91" s="11">
        <f t="shared" si="41"/>
        <v>0</v>
      </c>
      <c r="G91" s="15">
        <v>0</v>
      </c>
      <c r="H91" s="15">
        <v>0</v>
      </c>
      <c r="I91" s="15">
        <v>0</v>
      </c>
      <c r="J91" s="127"/>
      <c r="K91" s="99"/>
    </row>
    <row r="92" spans="1:11" x14ac:dyDescent="0.25">
      <c r="A92" s="38"/>
      <c r="B92" s="57"/>
      <c r="C92" s="117"/>
      <c r="D92" s="60"/>
      <c r="E92" s="14" t="s">
        <v>1</v>
      </c>
      <c r="F92" s="11">
        <f t="shared" si="41"/>
        <v>0</v>
      </c>
      <c r="G92" s="15">
        <v>0</v>
      </c>
      <c r="H92" s="15">
        <v>0</v>
      </c>
      <c r="I92" s="15">
        <v>0</v>
      </c>
      <c r="J92" s="127"/>
      <c r="K92" s="99"/>
    </row>
    <row r="93" spans="1:11" ht="13.5" customHeight="1" x14ac:dyDescent="0.25">
      <c r="A93" s="39"/>
      <c r="B93" s="58"/>
      <c r="C93" s="118"/>
      <c r="D93" s="60"/>
      <c r="E93" s="14" t="s">
        <v>4</v>
      </c>
      <c r="F93" s="11">
        <f t="shared" si="41"/>
        <v>0</v>
      </c>
      <c r="G93" s="15">
        <v>0</v>
      </c>
      <c r="H93" s="15">
        <v>0</v>
      </c>
      <c r="I93" s="15">
        <v>0</v>
      </c>
      <c r="J93" s="127"/>
      <c r="K93" s="99"/>
    </row>
    <row r="94" spans="1:11" ht="21.75" customHeight="1" x14ac:dyDescent="0.25">
      <c r="A94" s="46" t="s">
        <v>53</v>
      </c>
      <c r="B94" s="90" t="s">
        <v>55</v>
      </c>
      <c r="C94" s="95" t="s">
        <v>126</v>
      </c>
      <c r="D94" s="60" t="s">
        <v>78</v>
      </c>
      <c r="E94" s="10" t="s">
        <v>6</v>
      </c>
      <c r="F94" s="11">
        <f t="shared" ref="F94:F98" si="44">SUM(G94:I94)</f>
        <v>22916199.539999999</v>
      </c>
      <c r="G94" s="11">
        <f t="shared" ref="G94:I94" si="45">SUM(G95:G98)</f>
        <v>12916199.539999999</v>
      </c>
      <c r="H94" s="11">
        <f t="shared" si="45"/>
        <v>5000000</v>
      </c>
      <c r="I94" s="11">
        <f t="shared" si="45"/>
        <v>5000000</v>
      </c>
      <c r="J94" s="100" t="s">
        <v>73</v>
      </c>
      <c r="K94" s="62" t="s">
        <v>43</v>
      </c>
    </row>
    <row r="95" spans="1:11" ht="15.75" customHeight="1" x14ac:dyDescent="0.25">
      <c r="A95" s="47"/>
      <c r="B95" s="90"/>
      <c r="C95" s="96"/>
      <c r="D95" s="60"/>
      <c r="E95" s="14" t="s">
        <v>3</v>
      </c>
      <c r="F95" s="11">
        <f t="shared" si="44"/>
        <v>15000000</v>
      </c>
      <c r="G95" s="15">
        <f>G100</f>
        <v>5000000</v>
      </c>
      <c r="H95" s="15">
        <f t="shared" ref="H95:I95" si="46">H100</f>
        <v>5000000</v>
      </c>
      <c r="I95" s="15">
        <f t="shared" si="46"/>
        <v>5000000</v>
      </c>
      <c r="J95" s="101"/>
      <c r="K95" s="63"/>
    </row>
    <row r="96" spans="1:11" ht="15.75" customHeight="1" x14ac:dyDescent="0.25">
      <c r="A96" s="47"/>
      <c r="B96" s="90"/>
      <c r="C96" s="96"/>
      <c r="D96" s="60"/>
      <c r="E96" s="14" t="s">
        <v>2</v>
      </c>
      <c r="F96" s="11">
        <f t="shared" si="44"/>
        <v>7916199.54</v>
      </c>
      <c r="G96" s="15">
        <f>G106</f>
        <v>7916199.54</v>
      </c>
      <c r="H96" s="15">
        <f t="shared" ref="H96:I98" si="47">H101</f>
        <v>0</v>
      </c>
      <c r="I96" s="15">
        <f t="shared" si="47"/>
        <v>0</v>
      </c>
      <c r="J96" s="101"/>
      <c r="K96" s="63"/>
    </row>
    <row r="97" spans="1:11" ht="15.75" customHeight="1" x14ac:dyDescent="0.25">
      <c r="A97" s="47"/>
      <c r="B97" s="90"/>
      <c r="C97" s="96"/>
      <c r="D97" s="60"/>
      <c r="E97" s="14" t="s">
        <v>1</v>
      </c>
      <c r="F97" s="11">
        <f t="shared" si="44"/>
        <v>0</v>
      </c>
      <c r="G97" s="15">
        <f t="shared" ref="G97:G98" si="48">G102</f>
        <v>0</v>
      </c>
      <c r="H97" s="15">
        <f t="shared" si="47"/>
        <v>0</v>
      </c>
      <c r="I97" s="15">
        <f t="shared" si="47"/>
        <v>0</v>
      </c>
      <c r="J97" s="101"/>
      <c r="K97" s="63"/>
    </row>
    <row r="98" spans="1:11" x14ac:dyDescent="0.25">
      <c r="A98" s="48"/>
      <c r="B98" s="119"/>
      <c r="C98" s="97"/>
      <c r="D98" s="60"/>
      <c r="E98" s="14" t="s">
        <v>4</v>
      </c>
      <c r="F98" s="11">
        <f t="shared" si="44"/>
        <v>0</v>
      </c>
      <c r="G98" s="15">
        <f t="shared" si="48"/>
        <v>0</v>
      </c>
      <c r="H98" s="15">
        <f t="shared" si="47"/>
        <v>0</v>
      </c>
      <c r="I98" s="15">
        <f t="shared" si="47"/>
        <v>0</v>
      </c>
      <c r="J98" s="102"/>
      <c r="K98" s="63"/>
    </row>
    <row r="99" spans="1:11" ht="21" customHeight="1" x14ac:dyDescent="0.25">
      <c r="A99" s="37" t="s">
        <v>54</v>
      </c>
      <c r="B99" s="38" t="s">
        <v>56</v>
      </c>
      <c r="C99" s="117" t="s">
        <v>24</v>
      </c>
      <c r="D99" s="60" t="s">
        <v>78</v>
      </c>
      <c r="E99" s="10" t="s">
        <v>6</v>
      </c>
      <c r="F99" s="11">
        <f>SUM(G99:I99)</f>
        <v>15000000</v>
      </c>
      <c r="G99" s="11">
        <f>SUM(G100:G103)</f>
        <v>5000000</v>
      </c>
      <c r="H99" s="11">
        <f t="shared" ref="H99" si="49">SUM(H100:H103)</f>
        <v>5000000</v>
      </c>
      <c r="I99" s="11">
        <f t="shared" ref="I99" si="50">SUM(I100:I103)</f>
        <v>5000000</v>
      </c>
      <c r="J99" s="52" t="s">
        <v>110</v>
      </c>
      <c r="K99" s="62" t="s">
        <v>43</v>
      </c>
    </row>
    <row r="100" spans="1:11" ht="15.75" customHeight="1" x14ac:dyDescent="0.25">
      <c r="A100" s="38"/>
      <c r="B100" s="38"/>
      <c r="C100" s="117"/>
      <c r="D100" s="60"/>
      <c r="E100" s="14" t="s">
        <v>3</v>
      </c>
      <c r="F100" s="11">
        <f>SUM(G100:I100)</f>
        <v>15000000</v>
      </c>
      <c r="G100" s="15">
        <v>5000000</v>
      </c>
      <c r="H100" s="15">
        <v>5000000</v>
      </c>
      <c r="I100" s="15">
        <v>5000000</v>
      </c>
      <c r="J100" s="61"/>
      <c r="K100" s="63"/>
    </row>
    <row r="101" spans="1:11" ht="15.75" customHeight="1" x14ac:dyDescent="0.25">
      <c r="A101" s="38"/>
      <c r="B101" s="38"/>
      <c r="C101" s="117"/>
      <c r="D101" s="60"/>
      <c r="E101" s="14" t="s">
        <v>2</v>
      </c>
      <c r="F101" s="11">
        <f t="shared" ref="F101:F103" si="51">SUM(G101:I101)</f>
        <v>0</v>
      </c>
      <c r="G101" s="15">
        <v>0</v>
      </c>
      <c r="H101" s="15">
        <v>0</v>
      </c>
      <c r="I101" s="15">
        <v>0</v>
      </c>
      <c r="J101" s="61"/>
      <c r="K101" s="63"/>
    </row>
    <row r="102" spans="1:11" ht="15.75" customHeight="1" x14ac:dyDescent="0.25">
      <c r="A102" s="38"/>
      <c r="B102" s="38"/>
      <c r="C102" s="117"/>
      <c r="D102" s="60"/>
      <c r="E102" s="14" t="s">
        <v>1</v>
      </c>
      <c r="F102" s="11">
        <f t="shared" si="51"/>
        <v>0</v>
      </c>
      <c r="G102" s="15">
        <v>0</v>
      </c>
      <c r="H102" s="15">
        <v>0</v>
      </c>
      <c r="I102" s="15">
        <v>0</v>
      </c>
      <c r="J102" s="61"/>
      <c r="K102" s="63"/>
    </row>
    <row r="103" spans="1:11" ht="15.75" customHeight="1" x14ac:dyDescent="0.25">
      <c r="A103" s="39"/>
      <c r="B103" s="39"/>
      <c r="C103" s="118"/>
      <c r="D103" s="60"/>
      <c r="E103" s="14" t="s">
        <v>4</v>
      </c>
      <c r="F103" s="11">
        <f t="shared" si="51"/>
        <v>0</v>
      </c>
      <c r="G103" s="11">
        <v>0</v>
      </c>
      <c r="H103" s="11">
        <v>0</v>
      </c>
      <c r="I103" s="11">
        <v>0</v>
      </c>
      <c r="J103" s="66"/>
      <c r="K103" s="63"/>
    </row>
    <row r="104" spans="1:11" ht="20.25" customHeight="1" x14ac:dyDescent="0.25">
      <c r="A104" s="37" t="s">
        <v>83</v>
      </c>
      <c r="B104" s="38" t="s">
        <v>61</v>
      </c>
      <c r="C104" s="117" t="s">
        <v>111</v>
      </c>
      <c r="D104" s="60">
        <v>2027</v>
      </c>
      <c r="E104" s="10" t="s">
        <v>6</v>
      </c>
      <c r="F104" s="11">
        <f>SUM(G104:I104)</f>
        <v>7916199.54</v>
      </c>
      <c r="G104" s="11">
        <f>SUM(G105:G108)</f>
        <v>7916199.54</v>
      </c>
      <c r="H104" s="11">
        <f t="shared" ref="H104:I104" si="52">SUM(H105:H108)</f>
        <v>0</v>
      </c>
      <c r="I104" s="11">
        <f t="shared" si="52"/>
        <v>0</v>
      </c>
      <c r="J104" s="52" t="s">
        <v>110</v>
      </c>
      <c r="K104" s="62" t="s">
        <v>43</v>
      </c>
    </row>
    <row r="105" spans="1:11" x14ac:dyDescent="0.25">
      <c r="A105" s="38"/>
      <c r="B105" s="38"/>
      <c r="C105" s="117"/>
      <c r="D105" s="60"/>
      <c r="E105" s="14" t="s">
        <v>3</v>
      </c>
      <c r="F105" s="11">
        <f>SUM(G105:I105)</f>
        <v>0</v>
      </c>
      <c r="G105" s="15">
        <v>0</v>
      </c>
      <c r="H105" s="15">
        <v>0</v>
      </c>
      <c r="I105" s="15">
        <v>0</v>
      </c>
      <c r="J105" s="61"/>
      <c r="K105" s="63"/>
    </row>
    <row r="106" spans="1:11" x14ac:dyDescent="0.25">
      <c r="A106" s="38"/>
      <c r="B106" s="38"/>
      <c r="C106" s="117"/>
      <c r="D106" s="60"/>
      <c r="E106" s="14" t="s">
        <v>2</v>
      </c>
      <c r="F106" s="11">
        <f t="shared" ref="F106:F108" si="53">SUM(G106:I106)</f>
        <v>7916199.54</v>
      </c>
      <c r="G106" s="15">
        <v>7916199.54</v>
      </c>
      <c r="H106" s="15">
        <v>0</v>
      </c>
      <c r="I106" s="15">
        <v>0</v>
      </c>
      <c r="J106" s="61"/>
      <c r="K106" s="63"/>
    </row>
    <row r="107" spans="1:11" x14ac:dyDescent="0.25">
      <c r="A107" s="38"/>
      <c r="B107" s="38"/>
      <c r="C107" s="117"/>
      <c r="D107" s="60"/>
      <c r="E107" s="14" t="s">
        <v>1</v>
      </c>
      <c r="F107" s="11">
        <f t="shared" si="53"/>
        <v>0</v>
      </c>
      <c r="G107" s="15">
        <v>0</v>
      </c>
      <c r="H107" s="15">
        <v>0</v>
      </c>
      <c r="I107" s="15">
        <v>0</v>
      </c>
      <c r="J107" s="61"/>
      <c r="K107" s="63"/>
    </row>
    <row r="108" spans="1:11" ht="15.75" customHeight="1" x14ac:dyDescent="0.25">
      <c r="A108" s="39"/>
      <c r="B108" s="39"/>
      <c r="C108" s="118"/>
      <c r="D108" s="60"/>
      <c r="E108" s="14" t="s">
        <v>4</v>
      </c>
      <c r="F108" s="11">
        <f t="shared" si="53"/>
        <v>0</v>
      </c>
      <c r="G108" s="11">
        <v>0</v>
      </c>
      <c r="H108" s="11">
        <v>0</v>
      </c>
      <c r="I108" s="11">
        <v>0</v>
      </c>
      <c r="J108" s="66"/>
      <c r="K108" s="63"/>
    </row>
    <row r="109" spans="1:11" ht="15.75" customHeight="1" x14ac:dyDescent="0.25">
      <c r="A109" s="46" t="s">
        <v>55</v>
      </c>
      <c r="B109" s="90" t="s">
        <v>57</v>
      </c>
      <c r="C109" s="120" t="s">
        <v>116</v>
      </c>
      <c r="D109" s="60" t="s">
        <v>78</v>
      </c>
      <c r="E109" s="10" t="s">
        <v>6</v>
      </c>
      <c r="F109" s="11">
        <f>SUM(G109:I109)</f>
        <v>256998000</v>
      </c>
      <c r="G109" s="11">
        <f>SUM(G110:G113)</f>
        <v>85666000</v>
      </c>
      <c r="H109" s="11">
        <f t="shared" ref="H109" si="54">SUM(H110:H113)</f>
        <v>85666000</v>
      </c>
      <c r="I109" s="11">
        <f t="shared" ref="I109" si="55">SUM(I110:I113)</f>
        <v>85666000</v>
      </c>
      <c r="J109" s="100" t="s">
        <v>74</v>
      </c>
      <c r="K109" s="34" t="s">
        <v>47</v>
      </c>
    </row>
    <row r="110" spans="1:11" ht="20.25" customHeight="1" x14ac:dyDescent="0.25">
      <c r="A110" s="47"/>
      <c r="B110" s="90"/>
      <c r="C110" s="121"/>
      <c r="D110" s="60"/>
      <c r="E110" s="14" t="s">
        <v>3</v>
      </c>
      <c r="F110" s="11">
        <f>SUM(G110:I110)</f>
        <v>256998000</v>
      </c>
      <c r="G110" s="15">
        <f t="shared" ref="G110:I113" si="56">G115+G120</f>
        <v>85666000</v>
      </c>
      <c r="H110" s="15">
        <f t="shared" si="56"/>
        <v>85666000</v>
      </c>
      <c r="I110" s="15">
        <f t="shared" si="56"/>
        <v>85666000</v>
      </c>
      <c r="J110" s="101"/>
      <c r="K110" s="35"/>
    </row>
    <row r="111" spans="1:11" x14ac:dyDescent="0.25">
      <c r="A111" s="47"/>
      <c r="B111" s="90"/>
      <c r="C111" s="121"/>
      <c r="D111" s="60"/>
      <c r="E111" s="14" t="s">
        <v>2</v>
      </c>
      <c r="F111" s="11">
        <f t="shared" ref="F111:F113" si="57">SUM(G111:I111)</f>
        <v>0</v>
      </c>
      <c r="G111" s="15">
        <f t="shared" si="56"/>
        <v>0</v>
      </c>
      <c r="H111" s="15">
        <f t="shared" si="56"/>
        <v>0</v>
      </c>
      <c r="I111" s="15">
        <f t="shared" si="56"/>
        <v>0</v>
      </c>
      <c r="J111" s="101"/>
      <c r="K111" s="35"/>
    </row>
    <row r="112" spans="1:11" x14ac:dyDescent="0.25">
      <c r="A112" s="47"/>
      <c r="B112" s="90"/>
      <c r="C112" s="121"/>
      <c r="D112" s="60"/>
      <c r="E112" s="14" t="s">
        <v>1</v>
      </c>
      <c r="F112" s="11">
        <f t="shared" si="57"/>
        <v>0</v>
      </c>
      <c r="G112" s="15">
        <f t="shared" si="56"/>
        <v>0</v>
      </c>
      <c r="H112" s="15">
        <f t="shared" si="56"/>
        <v>0</v>
      </c>
      <c r="I112" s="15">
        <f t="shared" si="56"/>
        <v>0</v>
      </c>
      <c r="J112" s="101"/>
      <c r="K112" s="35"/>
    </row>
    <row r="113" spans="1:11" ht="16.5" customHeight="1" x14ac:dyDescent="0.25">
      <c r="A113" s="48"/>
      <c r="B113" s="119"/>
      <c r="C113" s="122"/>
      <c r="D113" s="60"/>
      <c r="E113" s="16" t="s">
        <v>4</v>
      </c>
      <c r="F113" s="17">
        <f t="shared" si="57"/>
        <v>0</v>
      </c>
      <c r="G113" s="18">
        <f t="shared" si="56"/>
        <v>0</v>
      </c>
      <c r="H113" s="18">
        <f t="shared" si="56"/>
        <v>0</v>
      </c>
      <c r="I113" s="18">
        <f t="shared" si="56"/>
        <v>0</v>
      </c>
      <c r="J113" s="102"/>
      <c r="K113" s="36"/>
    </row>
    <row r="114" spans="1:11" ht="23.25" customHeight="1" x14ac:dyDescent="0.25">
      <c r="A114" s="37" t="s">
        <v>56</v>
      </c>
      <c r="B114" s="41" t="s">
        <v>58</v>
      </c>
      <c r="C114" s="44" t="s">
        <v>25</v>
      </c>
      <c r="D114" s="64" t="s">
        <v>78</v>
      </c>
      <c r="E114" s="10" t="s">
        <v>6</v>
      </c>
      <c r="F114" s="11">
        <f>SUM(G114:I114)</f>
        <v>240049200</v>
      </c>
      <c r="G114" s="11">
        <f>SUM(G115:G118)</f>
        <v>80016400</v>
      </c>
      <c r="H114" s="11">
        <f t="shared" ref="H114" si="58">SUM(H115:H118)</f>
        <v>80016400</v>
      </c>
      <c r="I114" s="11">
        <f t="shared" ref="I114" si="59">SUM(I115:I118)</f>
        <v>80016400</v>
      </c>
      <c r="J114" s="52" t="s">
        <v>60</v>
      </c>
      <c r="K114" s="62" t="s">
        <v>43</v>
      </c>
    </row>
    <row r="115" spans="1:11" x14ac:dyDescent="0.25">
      <c r="A115" s="38"/>
      <c r="B115" s="41"/>
      <c r="C115" s="44"/>
      <c r="D115" s="64"/>
      <c r="E115" s="14" t="s">
        <v>3</v>
      </c>
      <c r="F115" s="11">
        <f>SUM(G115:I115)</f>
        <v>240049200</v>
      </c>
      <c r="G115" s="15">
        <v>80016400</v>
      </c>
      <c r="H115" s="15">
        <v>80016400</v>
      </c>
      <c r="I115" s="15">
        <v>80016400</v>
      </c>
      <c r="J115" s="61"/>
      <c r="K115" s="63"/>
    </row>
    <row r="116" spans="1:11" x14ac:dyDescent="0.25">
      <c r="A116" s="38"/>
      <c r="B116" s="41"/>
      <c r="C116" s="44"/>
      <c r="D116" s="64"/>
      <c r="E116" s="14" t="s">
        <v>2</v>
      </c>
      <c r="F116" s="11">
        <f t="shared" ref="F116:F118" si="60">SUM(G116:I116)</f>
        <v>0</v>
      </c>
      <c r="G116" s="15">
        <v>0</v>
      </c>
      <c r="H116" s="15">
        <v>0</v>
      </c>
      <c r="I116" s="15">
        <v>0</v>
      </c>
      <c r="J116" s="61"/>
      <c r="K116" s="63"/>
    </row>
    <row r="117" spans="1:11" x14ac:dyDescent="0.25">
      <c r="A117" s="38"/>
      <c r="B117" s="41"/>
      <c r="C117" s="44"/>
      <c r="D117" s="64"/>
      <c r="E117" s="14" t="s">
        <v>1</v>
      </c>
      <c r="F117" s="11">
        <f t="shared" si="60"/>
        <v>0</v>
      </c>
      <c r="G117" s="15">
        <v>0</v>
      </c>
      <c r="H117" s="15">
        <v>0</v>
      </c>
      <c r="I117" s="15">
        <v>0</v>
      </c>
      <c r="J117" s="61"/>
      <c r="K117" s="63"/>
    </row>
    <row r="118" spans="1:11" ht="16.5" customHeight="1" x14ac:dyDescent="0.25">
      <c r="A118" s="39"/>
      <c r="B118" s="42"/>
      <c r="C118" s="45"/>
      <c r="D118" s="64"/>
      <c r="E118" s="16" t="s">
        <v>4</v>
      </c>
      <c r="F118" s="17">
        <f t="shared" si="60"/>
        <v>0</v>
      </c>
      <c r="G118" s="17">
        <v>0</v>
      </c>
      <c r="H118" s="17">
        <v>0</v>
      </c>
      <c r="I118" s="17">
        <v>0</v>
      </c>
      <c r="J118" s="66"/>
      <c r="K118" s="63"/>
    </row>
    <row r="119" spans="1:11" ht="21" customHeight="1" x14ac:dyDescent="0.25">
      <c r="A119" s="37" t="s">
        <v>61</v>
      </c>
      <c r="B119" s="41" t="s">
        <v>87</v>
      </c>
      <c r="C119" s="44" t="s">
        <v>36</v>
      </c>
      <c r="D119" s="64" t="s">
        <v>78</v>
      </c>
      <c r="E119" s="10" t="s">
        <v>6</v>
      </c>
      <c r="F119" s="11">
        <f>SUM(G119:I119)</f>
        <v>16948800</v>
      </c>
      <c r="G119" s="11">
        <f>SUM(G120:G123)</f>
        <v>5649600</v>
      </c>
      <c r="H119" s="11">
        <f t="shared" ref="H119" si="61">SUM(H120:H123)</f>
        <v>5649600</v>
      </c>
      <c r="I119" s="11">
        <f t="shared" ref="I119" si="62">SUM(I120:I123)</f>
        <v>5649600</v>
      </c>
      <c r="J119" s="52" t="s">
        <v>64</v>
      </c>
      <c r="K119" s="62" t="s">
        <v>13</v>
      </c>
    </row>
    <row r="120" spans="1:11" x14ac:dyDescent="0.25">
      <c r="A120" s="38"/>
      <c r="B120" s="41"/>
      <c r="C120" s="44"/>
      <c r="D120" s="64"/>
      <c r="E120" s="14" t="s">
        <v>3</v>
      </c>
      <c r="F120" s="11">
        <f>SUM(G120:I120)</f>
        <v>16948800</v>
      </c>
      <c r="G120" s="15">
        <v>5649600</v>
      </c>
      <c r="H120" s="15">
        <v>5649600</v>
      </c>
      <c r="I120" s="15">
        <v>5649600</v>
      </c>
      <c r="J120" s="53"/>
      <c r="K120" s="63"/>
    </row>
    <row r="121" spans="1:11" x14ac:dyDescent="0.25">
      <c r="A121" s="38"/>
      <c r="B121" s="41"/>
      <c r="C121" s="44"/>
      <c r="D121" s="64"/>
      <c r="E121" s="14" t="s">
        <v>2</v>
      </c>
      <c r="F121" s="11">
        <f t="shared" ref="F121:F123" si="63">SUM(G121:I121)</f>
        <v>0</v>
      </c>
      <c r="G121" s="15">
        <v>0</v>
      </c>
      <c r="H121" s="15">
        <v>0</v>
      </c>
      <c r="I121" s="15">
        <v>0</v>
      </c>
      <c r="J121" s="53"/>
      <c r="K121" s="63"/>
    </row>
    <row r="122" spans="1:11" x14ac:dyDescent="0.25">
      <c r="A122" s="38"/>
      <c r="B122" s="41"/>
      <c r="C122" s="44"/>
      <c r="D122" s="64"/>
      <c r="E122" s="14" t="s">
        <v>1</v>
      </c>
      <c r="F122" s="11">
        <f t="shared" si="63"/>
        <v>0</v>
      </c>
      <c r="G122" s="15">
        <v>0</v>
      </c>
      <c r="H122" s="15">
        <v>0</v>
      </c>
      <c r="I122" s="15">
        <v>0</v>
      </c>
      <c r="J122" s="53"/>
      <c r="K122" s="63"/>
    </row>
    <row r="123" spans="1:11" ht="14.25" customHeight="1" x14ac:dyDescent="0.25">
      <c r="A123" s="39"/>
      <c r="B123" s="42"/>
      <c r="C123" s="45"/>
      <c r="D123" s="64"/>
      <c r="E123" s="16" t="s">
        <v>4</v>
      </c>
      <c r="F123" s="17">
        <f t="shared" si="63"/>
        <v>0</v>
      </c>
      <c r="G123" s="17">
        <v>0</v>
      </c>
      <c r="H123" s="17">
        <v>0</v>
      </c>
      <c r="I123" s="17">
        <v>0</v>
      </c>
      <c r="J123" s="54"/>
      <c r="K123" s="63"/>
    </row>
    <row r="124" spans="1:11" ht="21" customHeight="1" x14ac:dyDescent="0.25">
      <c r="A124" s="46">
        <v>3</v>
      </c>
      <c r="B124" s="67">
        <v>3</v>
      </c>
      <c r="C124" s="67" t="s">
        <v>79</v>
      </c>
      <c r="D124" s="64" t="s">
        <v>78</v>
      </c>
      <c r="E124" s="10" t="s">
        <v>6</v>
      </c>
      <c r="F124" s="11">
        <f>SUM(G124:I124)</f>
        <v>8840700</v>
      </c>
      <c r="G124" s="11">
        <f>SUM(G125:G128)</f>
        <v>2946900</v>
      </c>
      <c r="H124" s="11">
        <f t="shared" ref="H124:I124" si="64">SUM(H125:H128)</f>
        <v>2946900</v>
      </c>
      <c r="I124" s="11">
        <f t="shared" si="64"/>
        <v>2946900</v>
      </c>
      <c r="J124" s="124" t="s">
        <v>28</v>
      </c>
      <c r="K124" s="62" t="s">
        <v>29</v>
      </c>
    </row>
    <row r="125" spans="1:11" x14ac:dyDescent="0.25">
      <c r="A125" s="47"/>
      <c r="B125" s="68"/>
      <c r="C125" s="70"/>
      <c r="D125" s="64"/>
      <c r="E125" s="10" t="s">
        <v>3</v>
      </c>
      <c r="F125" s="11">
        <f>SUM(G125:I125)</f>
        <v>8631900</v>
      </c>
      <c r="G125" s="11">
        <f>G130</f>
        <v>2877300</v>
      </c>
      <c r="H125" s="11">
        <f t="shared" ref="H125:I125" si="65">H130</f>
        <v>2877300</v>
      </c>
      <c r="I125" s="11">
        <f t="shared" si="65"/>
        <v>2877300</v>
      </c>
      <c r="J125" s="125"/>
      <c r="K125" s="63"/>
    </row>
    <row r="126" spans="1:11" x14ac:dyDescent="0.25">
      <c r="A126" s="47"/>
      <c r="B126" s="68"/>
      <c r="C126" s="70"/>
      <c r="D126" s="64"/>
      <c r="E126" s="10" t="s">
        <v>2</v>
      </c>
      <c r="F126" s="11">
        <f t="shared" ref="F126:F128" si="66">SUM(G126:I126)</f>
        <v>208800</v>
      </c>
      <c r="G126" s="11">
        <f t="shared" ref="G126:I128" si="67">G131</f>
        <v>69600</v>
      </c>
      <c r="H126" s="11">
        <f t="shared" si="67"/>
        <v>69600</v>
      </c>
      <c r="I126" s="11">
        <f t="shared" si="67"/>
        <v>69600</v>
      </c>
      <c r="J126" s="125"/>
      <c r="K126" s="63"/>
    </row>
    <row r="127" spans="1:11" x14ac:dyDescent="0.25">
      <c r="A127" s="47"/>
      <c r="B127" s="68"/>
      <c r="C127" s="70"/>
      <c r="D127" s="64"/>
      <c r="E127" s="10" t="s">
        <v>1</v>
      </c>
      <c r="F127" s="11">
        <f t="shared" si="66"/>
        <v>0</v>
      </c>
      <c r="G127" s="11">
        <f t="shared" si="67"/>
        <v>0</v>
      </c>
      <c r="H127" s="11">
        <f t="shared" si="67"/>
        <v>0</v>
      </c>
      <c r="I127" s="11">
        <f t="shared" si="67"/>
        <v>0</v>
      </c>
      <c r="J127" s="125"/>
      <c r="K127" s="63"/>
    </row>
    <row r="128" spans="1:11" ht="42.75" customHeight="1" x14ac:dyDescent="0.25">
      <c r="A128" s="48"/>
      <c r="B128" s="69"/>
      <c r="C128" s="70"/>
      <c r="D128" s="64"/>
      <c r="E128" s="21" t="s">
        <v>4</v>
      </c>
      <c r="F128" s="17">
        <f t="shared" si="66"/>
        <v>0</v>
      </c>
      <c r="G128" s="17">
        <f t="shared" si="67"/>
        <v>0</v>
      </c>
      <c r="H128" s="17">
        <f t="shared" si="67"/>
        <v>0</v>
      </c>
      <c r="I128" s="17">
        <f t="shared" si="67"/>
        <v>0</v>
      </c>
      <c r="J128" s="126"/>
      <c r="K128" s="65"/>
    </row>
    <row r="129" spans="1:11" ht="15.75" customHeight="1" x14ac:dyDescent="0.25">
      <c r="A129" s="46" t="s">
        <v>88</v>
      </c>
      <c r="B129" s="90" t="s">
        <v>118</v>
      </c>
      <c r="C129" s="43" t="s">
        <v>117</v>
      </c>
      <c r="D129" s="64" t="s">
        <v>78</v>
      </c>
      <c r="E129" s="10" t="s">
        <v>6</v>
      </c>
      <c r="F129" s="11">
        <f>SUM(G129:I129)</f>
        <v>8840700</v>
      </c>
      <c r="G129" s="11">
        <f>SUM(G130:G133)</f>
        <v>2946900</v>
      </c>
      <c r="H129" s="11">
        <f t="shared" ref="H129:I129" si="68">SUM(H130:H133)</f>
        <v>2946900</v>
      </c>
      <c r="I129" s="11">
        <f t="shared" si="68"/>
        <v>2946900</v>
      </c>
      <c r="J129" s="52" t="s">
        <v>69</v>
      </c>
      <c r="K129" s="62" t="s">
        <v>29</v>
      </c>
    </row>
    <row r="130" spans="1:11" x14ac:dyDescent="0.25">
      <c r="A130" s="47"/>
      <c r="B130" s="90"/>
      <c r="C130" s="44"/>
      <c r="D130" s="64"/>
      <c r="E130" s="14" t="s">
        <v>3</v>
      </c>
      <c r="F130" s="11">
        <f>SUM(G130:I130)</f>
        <v>8631900</v>
      </c>
      <c r="G130" s="15">
        <f>G135+G140</f>
        <v>2877300</v>
      </c>
      <c r="H130" s="15">
        <f t="shared" ref="H130:I130" si="69">H135+H140</f>
        <v>2877300</v>
      </c>
      <c r="I130" s="15">
        <f t="shared" si="69"/>
        <v>2877300</v>
      </c>
      <c r="J130" s="61"/>
      <c r="K130" s="63"/>
    </row>
    <row r="131" spans="1:11" x14ac:dyDescent="0.25">
      <c r="A131" s="47"/>
      <c r="B131" s="90"/>
      <c r="C131" s="44"/>
      <c r="D131" s="64"/>
      <c r="E131" s="14" t="s">
        <v>2</v>
      </c>
      <c r="F131" s="11">
        <f t="shared" ref="F131:F133" si="70">SUM(G131:I131)</f>
        <v>208800</v>
      </c>
      <c r="G131" s="15">
        <f t="shared" ref="G131:I133" si="71">G136+G141</f>
        <v>69600</v>
      </c>
      <c r="H131" s="15">
        <f t="shared" si="71"/>
        <v>69600</v>
      </c>
      <c r="I131" s="15">
        <f t="shared" si="71"/>
        <v>69600</v>
      </c>
      <c r="J131" s="61"/>
      <c r="K131" s="63"/>
    </row>
    <row r="132" spans="1:11" x14ac:dyDescent="0.25">
      <c r="A132" s="47"/>
      <c r="B132" s="90"/>
      <c r="C132" s="44"/>
      <c r="D132" s="64"/>
      <c r="E132" s="14" t="s">
        <v>1</v>
      </c>
      <c r="F132" s="11">
        <f t="shared" si="70"/>
        <v>0</v>
      </c>
      <c r="G132" s="15">
        <f t="shared" si="71"/>
        <v>0</v>
      </c>
      <c r="H132" s="15">
        <f t="shared" si="71"/>
        <v>0</v>
      </c>
      <c r="I132" s="15">
        <f t="shared" si="71"/>
        <v>0</v>
      </c>
      <c r="J132" s="61"/>
      <c r="K132" s="63"/>
    </row>
    <row r="133" spans="1:11" ht="47.25" customHeight="1" x14ac:dyDescent="0.25">
      <c r="A133" s="48"/>
      <c r="B133" s="119"/>
      <c r="C133" s="45"/>
      <c r="D133" s="64"/>
      <c r="E133" s="16" t="s">
        <v>4</v>
      </c>
      <c r="F133" s="17">
        <f t="shared" si="70"/>
        <v>0</v>
      </c>
      <c r="G133" s="18">
        <f t="shared" si="71"/>
        <v>0</v>
      </c>
      <c r="H133" s="18">
        <f t="shared" si="71"/>
        <v>0</v>
      </c>
      <c r="I133" s="18">
        <f t="shared" si="71"/>
        <v>0</v>
      </c>
      <c r="J133" s="66"/>
      <c r="K133" s="65"/>
    </row>
    <row r="134" spans="1:11" x14ac:dyDescent="0.25">
      <c r="A134" s="37" t="s">
        <v>89</v>
      </c>
      <c r="B134" s="41" t="s">
        <v>119</v>
      </c>
      <c r="C134" s="44" t="s">
        <v>26</v>
      </c>
      <c r="D134" s="64" t="s">
        <v>78</v>
      </c>
      <c r="E134" s="10" t="s">
        <v>6</v>
      </c>
      <c r="F134" s="11">
        <f>SUM(G134:I134)</f>
        <v>8631900</v>
      </c>
      <c r="G134" s="11">
        <f>SUM(G135:G138)</f>
        <v>2877300</v>
      </c>
      <c r="H134" s="11">
        <f t="shared" ref="H134:I134" si="72">SUM(H135:H138)</f>
        <v>2877300</v>
      </c>
      <c r="I134" s="11">
        <f t="shared" si="72"/>
        <v>2877300</v>
      </c>
      <c r="J134" s="52" t="s">
        <v>39</v>
      </c>
      <c r="K134" s="62" t="s">
        <v>43</v>
      </c>
    </row>
    <row r="135" spans="1:11" x14ac:dyDescent="0.25">
      <c r="A135" s="38"/>
      <c r="B135" s="41"/>
      <c r="C135" s="44"/>
      <c r="D135" s="64"/>
      <c r="E135" s="14" t="s">
        <v>3</v>
      </c>
      <c r="F135" s="11">
        <f>SUM(G135:I135)</f>
        <v>8631900</v>
      </c>
      <c r="G135" s="15">
        <v>2877300</v>
      </c>
      <c r="H135" s="15">
        <v>2877300</v>
      </c>
      <c r="I135" s="15">
        <v>2877300</v>
      </c>
      <c r="J135" s="61"/>
      <c r="K135" s="63"/>
    </row>
    <row r="136" spans="1:11" x14ac:dyDescent="0.25">
      <c r="A136" s="38"/>
      <c r="B136" s="41"/>
      <c r="C136" s="44"/>
      <c r="D136" s="64"/>
      <c r="E136" s="14" t="s">
        <v>2</v>
      </c>
      <c r="F136" s="11">
        <f t="shared" ref="F136:F138" si="73">SUM(G136:I136)</f>
        <v>0</v>
      </c>
      <c r="G136" s="15">
        <v>0</v>
      </c>
      <c r="H136" s="15">
        <v>0</v>
      </c>
      <c r="I136" s="15">
        <v>0</v>
      </c>
      <c r="J136" s="61"/>
      <c r="K136" s="63"/>
    </row>
    <row r="137" spans="1:11" x14ac:dyDescent="0.25">
      <c r="A137" s="38"/>
      <c r="B137" s="41"/>
      <c r="C137" s="44"/>
      <c r="D137" s="64"/>
      <c r="E137" s="14" t="s">
        <v>1</v>
      </c>
      <c r="F137" s="11">
        <f t="shared" si="73"/>
        <v>0</v>
      </c>
      <c r="G137" s="15">
        <v>0</v>
      </c>
      <c r="H137" s="15">
        <v>0</v>
      </c>
      <c r="I137" s="15">
        <v>0</v>
      </c>
      <c r="J137" s="61"/>
      <c r="K137" s="63"/>
    </row>
    <row r="138" spans="1:11" ht="15.75" customHeight="1" x14ac:dyDescent="0.25">
      <c r="A138" s="39"/>
      <c r="B138" s="42"/>
      <c r="C138" s="45"/>
      <c r="D138" s="64"/>
      <c r="E138" s="14" t="s">
        <v>4</v>
      </c>
      <c r="F138" s="11">
        <f t="shared" si="73"/>
        <v>0</v>
      </c>
      <c r="G138" s="11">
        <v>0</v>
      </c>
      <c r="H138" s="11">
        <v>0</v>
      </c>
      <c r="I138" s="11">
        <v>0</v>
      </c>
      <c r="J138" s="66"/>
      <c r="K138" s="63"/>
    </row>
    <row r="139" spans="1:11" ht="15.75" customHeight="1" x14ac:dyDescent="0.25">
      <c r="A139" s="37" t="s">
        <v>90</v>
      </c>
      <c r="B139" s="41" t="s">
        <v>120</v>
      </c>
      <c r="C139" s="44" t="s">
        <v>27</v>
      </c>
      <c r="D139" s="64" t="s">
        <v>78</v>
      </c>
      <c r="E139" s="10" t="s">
        <v>6</v>
      </c>
      <c r="F139" s="11">
        <f>SUM(G139:I139)</f>
        <v>208800</v>
      </c>
      <c r="G139" s="11">
        <f>SUM(G140:G143)</f>
        <v>69600</v>
      </c>
      <c r="H139" s="11">
        <f t="shared" ref="H139:I139" si="74">SUM(H140:H143)</f>
        <v>69600</v>
      </c>
      <c r="I139" s="11">
        <f t="shared" si="74"/>
        <v>69600</v>
      </c>
      <c r="J139" s="52" t="s">
        <v>40</v>
      </c>
      <c r="K139" s="62" t="s">
        <v>12</v>
      </c>
    </row>
    <row r="140" spans="1:11" ht="15.75" customHeight="1" x14ac:dyDescent="0.25">
      <c r="A140" s="38"/>
      <c r="B140" s="41"/>
      <c r="C140" s="44"/>
      <c r="D140" s="64"/>
      <c r="E140" s="14" t="s">
        <v>3</v>
      </c>
      <c r="F140" s="11">
        <f>SUM(G140:I140)</f>
        <v>0</v>
      </c>
      <c r="G140" s="15">
        <v>0</v>
      </c>
      <c r="H140" s="15">
        <v>0</v>
      </c>
      <c r="I140" s="15">
        <v>0</v>
      </c>
      <c r="J140" s="53"/>
      <c r="K140" s="63"/>
    </row>
    <row r="141" spans="1:11" ht="15.75" customHeight="1" x14ac:dyDescent="0.25">
      <c r="A141" s="38"/>
      <c r="B141" s="41"/>
      <c r="C141" s="44"/>
      <c r="D141" s="64"/>
      <c r="E141" s="14" t="s">
        <v>2</v>
      </c>
      <c r="F141" s="11">
        <f t="shared" ref="F141:F143" si="75">SUM(G141:I141)</f>
        <v>208800</v>
      </c>
      <c r="G141" s="15">
        <v>69600</v>
      </c>
      <c r="H141" s="15">
        <v>69600</v>
      </c>
      <c r="I141" s="15">
        <v>69600</v>
      </c>
      <c r="J141" s="53"/>
      <c r="K141" s="63"/>
    </row>
    <row r="142" spans="1:11" ht="14.25" customHeight="1" x14ac:dyDescent="0.25">
      <c r="A142" s="38"/>
      <c r="B142" s="41"/>
      <c r="C142" s="44"/>
      <c r="D142" s="64"/>
      <c r="E142" s="14" t="s">
        <v>1</v>
      </c>
      <c r="F142" s="11">
        <f t="shared" si="75"/>
        <v>0</v>
      </c>
      <c r="G142" s="15">
        <v>0</v>
      </c>
      <c r="H142" s="15">
        <v>0</v>
      </c>
      <c r="I142" s="15">
        <v>0</v>
      </c>
      <c r="J142" s="53"/>
      <c r="K142" s="63"/>
    </row>
    <row r="143" spans="1:11" ht="13.5" customHeight="1" x14ac:dyDescent="0.25">
      <c r="A143" s="39"/>
      <c r="B143" s="42"/>
      <c r="C143" s="45"/>
      <c r="D143" s="64"/>
      <c r="E143" s="16" t="s">
        <v>4</v>
      </c>
      <c r="F143" s="17">
        <f t="shared" si="75"/>
        <v>0</v>
      </c>
      <c r="G143" s="18">
        <v>0</v>
      </c>
      <c r="H143" s="18">
        <v>0</v>
      </c>
      <c r="I143" s="18">
        <v>0</v>
      </c>
      <c r="J143" s="54"/>
      <c r="K143" s="65"/>
    </row>
    <row r="144" spans="1:11" x14ac:dyDescent="0.25">
      <c r="A144" s="67">
        <v>4</v>
      </c>
      <c r="B144" s="67">
        <v>4</v>
      </c>
      <c r="C144" s="67" t="s">
        <v>91</v>
      </c>
      <c r="D144" s="71" t="s">
        <v>78</v>
      </c>
      <c r="E144" s="10" t="s">
        <v>6</v>
      </c>
      <c r="F144" s="11">
        <f>SUM(G144:I144)</f>
        <v>61380000</v>
      </c>
      <c r="G144" s="11">
        <f>SUM(G145:G148)</f>
        <v>50500000</v>
      </c>
      <c r="H144" s="11">
        <f t="shared" ref="H144:I144" si="76">SUM(H145:H148)</f>
        <v>5440000</v>
      </c>
      <c r="I144" s="11">
        <f t="shared" si="76"/>
        <v>5440000</v>
      </c>
      <c r="J144" s="72" t="s">
        <v>28</v>
      </c>
      <c r="K144" s="28" t="s">
        <v>46</v>
      </c>
    </row>
    <row r="145" spans="1:11" x14ac:dyDescent="0.25">
      <c r="A145" s="68"/>
      <c r="B145" s="68"/>
      <c r="C145" s="70"/>
      <c r="D145" s="70"/>
      <c r="E145" s="10" t="s">
        <v>3</v>
      </c>
      <c r="F145" s="11">
        <f t="shared" ref="F145:F148" si="77">SUM(G145:I145)</f>
        <v>61380000</v>
      </c>
      <c r="G145" s="17">
        <f>G150+G180+G200+G210</f>
        <v>50500000</v>
      </c>
      <c r="H145" s="17">
        <f t="shared" ref="H145:I145" si="78">H150+H180+H200+H210</f>
        <v>5440000</v>
      </c>
      <c r="I145" s="17">
        <f t="shared" si="78"/>
        <v>5440000</v>
      </c>
      <c r="J145" s="73"/>
      <c r="K145" s="29"/>
    </row>
    <row r="146" spans="1:11" x14ac:dyDescent="0.25">
      <c r="A146" s="68"/>
      <c r="B146" s="68"/>
      <c r="C146" s="70"/>
      <c r="D146" s="70"/>
      <c r="E146" s="10" t="s">
        <v>2</v>
      </c>
      <c r="F146" s="11">
        <f t="shared" si="77"/>
        <v>0</v>
      </c>
      <c r="G146" s="17">
        <f t="shared" ref="G146:G148" si="79">G151+G181+G201+G211</f>
        <v>0</v>
      </c>
      <c r="H146" s="17">
        <f t="shared" ref="H146:I146" si="80">H151+H181+H201+H211</f>
        <v>0</v>
      </c>
      <c r="I146" s="17">
        <f t="shared" si="80"/>
        <v>0</v>
      </c>
      <c r="J146" s="73"/>
      <c r="K146" s="29"/>
    </row>
    <row r="147" spans="1:11" ht="13.5" customHeight="1" x14ac:dyDescent="0.25">
      <c r="A147" s="68"/>
      <c r="B147" s="68"/>
      <c r="C147" s="70"/>
      <c r="D147" s="70"/>
      <c r="E147" s="10" t="s">
        <v>1</v>
      </c>
      <c r="F147" s="11">
        <f t="shared" si="77"/>
        <v>0</v>
      </c>
      <c r="G147" s="17">
        <f t="shared" si="79"/>
        <v>0</v>
      </c>
      <c r="H147" s="17">
        <f t="shared" ref="H147:I147" si="81">H152+H182+H202+H212</f>
        <v>0</v>
      </c>
      <c r="I147" s="17">
        <f t="shared" si="81"/>
        <v>0</v>
      </c>
      <c r="J147" s="73"/>
      <c r="K147" s="29"/>
    </row>
    <row r="148" spans="1:11" ht="16.5" customHeight="1" x14ac:dyDescent="0.25">
      <c r="A148" s="69"/>
      <c r="B148" s="68"/>
      <c r="C148" s="70"/>
      <c r="D148" s="70"/>
      <c r="E148" s="21" t="s">
        <v>4</v>
      </c>
      <c r="F148" s="17">
        <f t="shared" si="77"/>
        <v>0</v>
      </c>
      <c r="G148" s="17">
        <f t="shared" si="79"/>
        <v>0</v>
      </c>
      <c r="H148" s="17">
        <f t="shared" ref="H148:I148" si="82">H153+H183+H203+H213</f>
        <v>0</v>
      </c>
      <c r="I148" s="17">
        <f t="shared" si="82"/>
        <v>0</v>
      </c>
      <c r="J148" s="74"/>
      <c r="K148" s="30"/>
    </row>
    <row r="149" spans="1:11" x14ac:dyDescent="0.25">
      <c r="A149" s="46" t="s">
        <v>92</v>
      </c>
      <c r="B149" s="49" t="s">
        <v>122</v>
      </c>
      <c r="C149" s="43" t="s">
        <v>121</v>
      </c>
      <c r="D149" s="28" t="s">
        <v>78</v>
      </c>
      <c r="E149" s="10" t="s">
        <v>6</v>
      </c>
      <c r="F149" s="11">
        <f t="shared" ref="F149:F150" si="83">SUM(G149:I149)</f>
        <v>61380000</v>
      </c>
      <c r="G149" s="11">
        <f t="shared" ref="G149:I149" si="84">SUM(G150:G153)</f>
        <v>50500000</v>
      </c>
      <c r="H149" s="11">
        <f t="shared" si="84"/>
        <v>5440000</v>
      </c>
      <c r="I149" s="11">
        <f t="shared" si="84"/>
        <v>5440000</v>
      </c>
      <c r="J149" s="52" t="s">
        <v>68</v>
      </c>
      <c r="K149" s="55" t="s">
        <v>19</v>
      </c>
    </row>
    <row r="150" spans="1:11" x14ac:dyDescent="0.25">
      <c r="A150" s="47"/>
      <c r="B150" s="50"/>
      <c r="C150" s="44"/>
      <c r="D150" s="29"/>
      <c r="E150" s="14" t="s">
        <v>3</v>
      </c>
      <c r="F150" s="11">
        <f t="shared" si="83"/>
        <v>61380000</v>
      </c>
      <c r="G150" s="15">
        <f t="shared" ref="G150:H150" si="85">G160+G155</f>
        <v>50500000</v>
      </c>
      <c r="H150" s="15">
        <f t="shared" si="85"/>
        <v>5440000</v>
      </c>
      <c r="I150" s="15">
        <f>I160+I155</f>
        <v>5440000</v>
      </c>
      <c r="J150" s="53"/>
      <c r="K150" s="55"/>
    </row>
    <row r="151" spans="1:11" x14ac:dyDescent="0.25">
      <c r="A151" s="47"/>
      <c r="B151" s="50"/>
      <c r="C151" s="44"/>
      <c r="D151" s="29"/>
      <c r="E151" s="14" t="s">
        <v>2</v>
      </c>
      <c r="F151" s="11">
        <f t="shared" ref="F151:F153" si="86">SUM(G151:I151)</f>
        <v>0</v>
      </c>
      <c r="G151" s="11">
        <f t="shared" ref="G151:H151" si="87">G161+G156</f>
        <v>0</v>
      </c>
      <c r="H151" s="11">
        <f t="shared" si="87"/>
        <v>0</v>
      </c>
      <c r="I151" s="11">
        <f>I161+I156</f>
        <v>0</v>
      </c>
      <c r="J151" s="53"/>
      <c r="K151" s="55"/>
    </row>
    <row r="152" spans="1:11" x14ac:dyDescent="0.25">
      <c r="A152" s="47"/>
      <c r="B152" s="50"/>
      <c r="C152" s="44"/>
      <c r="D152" s="29"/>
      <c r="E152" s="14" t="s">
        <v>1</v>
      </c>
      <c r="F152" s="11">
        <f t="shared" si="86"/>
        <v>0</v>
      </c>
      <c r="G152" s="11">
        <f t="shared" ref="G152:H152" si="88">G162+G157</f>
        <v>0</v>
      </c>
      <c r="H152" s="11">
        <f t="shared" si="88"/>
        <v>0</v>
      </c>
      <c r="I152" s="11">
        <f>I162+I157</f>
        <v>0</v>
      </c>
      <c r="J152" s="53"/>
      <c r="K152" s="55"/>
    </row>
    <row r="153" spans="1:11" ht="90.75" customHeight="1" x14ac:dyDescent="0.25">
      <c r="A153" s="48"/>
      <c r="B153" s="51"/>
      <c r="C153" s="45"/>
      <c r="D153" s="30"/>
      <c r="E153" s="16" t="s">
        <v>4</v>
      </c>
      <c r="F153" s="17">
        <f t="shared" si="86"/>
        <v>0</v>
      </c>
      <c r="G153" s="17">
        <f t="shared" ref="G153:H153" si="89">G163+G158</f>
        <v>0</v>
      </c>
      <c r="H153" s="17">
        <f t="shared" si="89"/>
        <v>0</v>
      </c>
      <c r="I153" s="17">
        <f>I163+I158</f>
        <v>0</v>
      </c>
      <c r="J153" s="54"/>
      <c r="K153" s="55"/>
    </row>
    <row r="154" spans="1:11" x14ac:dyDescent="0.25">
      <c r="A154" s="37" t="s">
        <v>93</v>
      </c>
      <c r="B154" s="40" t="s">
        <v>123</v>
      </c>
      <c r="C154" s="44" t="s">
        <v>35</v>
      </c>
      <c r="D154" s="64">
        <v>2027</v>
      </c>
      <c r="E154" s="10" t="s">
        <v>6</v>
      </c>
      <c r="F154" s="11">
        <f>SUM(G154:I154)</f>
        <v>60000000</v>
      </c>
      <c r="G154" s="11">
        <f>SUM(G155:G158)</f>
        <v>50000000</v>
      </c>
      <c r="H154" s="11">
        <f>SUM(H155:H158)</f>
        <v>5000000</v>
      </c>
      <c r="I154" s="11">
        <f>SUM(I155:I158)</f>
        <v>5000000</v>
      </c>
      <c r="J154" s="31" t="s">
        <v>45</v>
      </c>
      <c r="K154" s="62" t="s">
        <v>19</v>
      </c>
    </row>
    <row r="155" spans="1:11" x14ac:dyDescent="0.25">
      <c r="A155" s="38"/>
      <c r="B155" s="41"/>
      <c r="C155" s="44"/>
      <c r="D155" s="64"/>
      <c r="E155" s="14" t="s">
        <v>3</v>
      </c>
      <c r="F155" s="11">
        <f>SUM(G155:I155)</f>
        <v>60000000</v>
      </c>
      <c r="G155" s="15">
        <v>50000000</v>
      </c>
      <c r="H155" s="15">
        <v>5000000</v>
      </c>
      <c r="I155" s="15">
        <v>5000000</v>
      </c>
      <c r="J155" s="32"/>
      <c r="K155" s="63"/>
    </row>
    <row r="156" spans="1:11" x14ac:dyDescent="0.25">
      <c r="A156" s="38"/>
      <c r="B156" s="41"/>
      <c r="C156" s="44"/>
      <c r="D156" s="64"/>
      <c r="E156" s="14" t="s">
        <v>2</v>
      </c>
      <c r="F156" s="11">
        <f t="shared" ref="F156:F158" si="90">SUM(G156:I156)</f>
        <v>0</v>
      </c>
      <c r="G156" s="15">
        <v>0</v>
      </c>
      <c r="H156" s="15">
        <v>0</v>
      </c>
      <c r="I156" s="15">
        <v>0</v>
      </c>
      <c r="J156" s="32"/>
      <c r="K156" s="63"/>
    </row>
    <row r="157" spans="1:11" x14ac:dyDescent="0.25">
      <c r="A157" s="38"/>
      <c r="B157" s="41"/>
      <c r="C157" s="44"/>
      <c r="D157" s="64"/>
      <c r="E157" s="14" t="s">
        <v>1</v>
      </c>
      <c r="F157" s="11">
        <f t="shared" si="90"/>
        <v>0</v>
      </c>
      <c r="G157" s="15">
        <v>0</v>
      </c>
      <c r="H157" s="15">
        <v>0</v>
      </c>
      <c r="I157" s="15">
        <v>0</v>
      </c>
      <c r="J157" s="32"/>
      <c r="K157" s="63"/>
    </row>
    <row r="158" spans="1:11" x14ac:dyDescent="0.25">
      <c r="A158" s="39"/>
      <c r="B158" s="42"/>
      <c r="C158" s="45"/>
      <c r="D158" s="64"/>
      <c r="E158" s="16" t="s">
        <v>4</v>
      </c>
      <c r="F158" s="17">
        <f t="shared" si="90"/>
        <v>0</v>
      </c>
      <c r="G158" s="17">
        <v>0</v>
      </c>
      <c r="H158" s="17">
        <v>0</v>
      </c>
      <c r="I158" s="17">
        <v>0</v>
      </c>
      <c r="J158" s="33"/>
      <c r="K158" s="65"/>
    </row>
    <row r="159" spans="1:11" x14ac:dyDescent="0.25">
      <c r="A159" s="37" t="s">
        <v>94</v>
      </c>
      <c r="B159" s="40" t="s">
        <v>124</v>
      </c>
      <c r="C159" s="43" t="s">
        <v>95</v>
      </c>
      <c r="D159" s="28" t="s">
        <v>78</v>
      </c>
      <c r="E159" s="10" t="s">
        <v>6</v>
      </c>
      <c r="F159" s="11">
        <f>SUM(G159:I159)</f>
        <v>1380000</v>
      </c>
      <c r="G159" s="11">
        <f>SUM(G160:G163)</f>
        <v>500000</v>
      </c>
      <c r="H159" s="11">
        <f t="shared" ref="H159:I159" si="91">SUM(H160:H163)</f>
        <v>440000</v>
      </c>
      <c r="I159" s="11">
        <f t="shared" si="91"/>
        <v>440000</v>
      </c>
      <c r="J159" s="31" t="s">
        <v>34</v>
      </c>
      <c r="K159" s="34" t="s">
        <v>19</v>
      </c>
    </row>
    <row r="160" spans="1:11" x14ac:dyDescent="0.25">
      <c r="A160" s="38"/>
      <c r="B160" s="41"/>
      <c r="C160" s="44"/>
      <c r="D160" s="29"/>
      <c r="E160" s="14" t="s">
        <v>3</v>
      </c>
      <c r="F160" s="11">
        <f>SUM(G160:I160)</f>
        <v>1380000</v>
      </c>
      <c r="G160" s="15">
        <v>500000</v>
      </c>
      <c r="H160" s="15">
        <v>440000</v>
      </c>
      <c r="I160" s="15">
        <v>440000</v>
      </c>
      <c r="J160" s="32"/>
      <c r="K160" s="35"/>
    </row>
    <row r="161" spans="1:11" x14ac:dyDescent="0.25">
      <c r="A161" s="38"/>
      <c r="B161" s="41"/>
      <c r="C161" s="44"/>
      <c r="D161" s="29"/>
      <c r="E161" s="14" t="s">
        <v>2</v>
      </c>
      <c r="F161" s="11">
        <f t="shared" ref="F161:F163" si="92">SUM(G161:I161)</f>
        <v>0</v>
      </c>
      <c r="G161" s="15">
        <v>0</v>
      </c>
      <c r="H161" s="15">
        <v>0</v>
      </c>
      <c r="I161" s="15">
        <v>0</v>
      </c>
      <c r="J161" s="32"/>
      <c r="K161" s="35"/>
    </row>
    <row r="162" spans="1:11" x14ac:dyDescent="0.25">
      <c r="A162" s="38"/>
      <c r="B162" s="41"/>
      <c r="C162" s="44"/>
      <c r="D162" s="29"/>
      <c r="E162" s="14" t="s">
        <v>1</v>
      </c>
      <c r="F162" s="11">
        <f t="shared" si="92"/>
        <v>0</v>
      </c>
      <c r="G162" s="15">
        <v>0</v>
      </c>
      <c r="H162" s="15">
        <v>0</v>
      </c>
      <c r="I162" s="15">
        <v>0</v>
      </c>
      <c r="J162" s="32"/>
      <c r="K162" s="35"/>
    </row>
    <row r="163" spans="1:11" x14ac:dyDescent="0.25">
      <c r="A163" s="39"/>
      <c r="B163" s="42"/>
      <c r="C163" s="45"/>
      <c r="D163" s="30"/>
      <c r="E163" s="16" t="s">
        <v>4</v>
      </c>
      <c r="F163" s="17">
        <f t="shared" si="92"/>
        <v>0</v>
      </c>
      <c r="G163" s="17">
        <v>0</v>
      </c>
      <c r="H163" s="17">
        <v>0</v>
      </c>
      <c r="I163" s="17">
        <v>0</v>
      </c>
      <c r="J163" s="33"/>
      <c r="K163" s="36"/>
    </row>
  </sheetData>
  <mergeCells count="200">
    <mergeCell ref="K104:K108"/>
    <mergeCell ref="B39:B43"/>
    <mergeCell ref="C39:C43"/>
    <mergeCell ref="D39:D43"/>
    <mergeCell ref="J39:J43"/>
    <mergeCell ref="K39:K43"/>
    <mergeCell ref="A44:A48"/>
    <mergeCell ref="B44:B48"/>
    <mergeCell ref="C44:C48"/>
    <mergeCell ref="D44:D48"/>
    <mergeCell ref="J44:J48"/>
    <mergeCell ref="K44:K48"/>
    <mergeCell ref="B59:B63"/>
    <mergeCell ref="D74:D78"/>
    <mergeCell ref="K74:K78"/>
    <mergeCell ref="B84:B88"/>
    <mergeCell ref="K84:K88"/>
    <mergeCell ref="B89:B93"/>
    <mergeCell ref="C84:C88"/>
    <mergeCell ref="C89:C93"/>
    <mergeCell ref="D84:D88"/>
    <mergeCell ref="D89:D93"/>
    <mergeCell ref="J84:J88"/>
    <mergeCell ref="C79:C83"/>
    <mergeCell ref="D79:D83"/>
    <mergeCell ref="J89:J93"/>
    <mergeCell ref="K89:K93"/>
    <mergeCell ref="K79:K83"/>
    <mergeCell ref="B79:B83"/>
    <mergeCell ref="B129:B133"/>
    <mergeCell ref="C129:C133"/>
    <mergeCell ref="D129:D133"/>
    <mergeCell ref="K129:K133"/>
    <mergeCell ref="B124:B128"/>
    <mergeCell ref="C124:C128"/>
    <mergeCell ref="D124:D128"/>
    <mergeCell ref="K124:K128"/>
    <mergeCell ref="J124:J128"/>
    <mergeCell ref="J129:J133"/>
    <mergeCell ref="K114:K118"/>
    <mergeCell ref="J119:J123"/>
    <mergeCell ref="B109:B113"/>
    <mergeCell ref="C109:C113"/>
    <mergeCell ref="D109:D113"/>
    <mergeCell ref="K109:K113"/>
    <mergeCell ref="B99:B103"/>
    <mergeCell ref="C99:C103"/>
    <mergeCell ref="D99:D103"/>
    <mergeCell ref="K99:K103"/>
    <mergeCell ref="J99:J103"/>
    <mergeCell ref="J109:J113"/>
    <mergeCell ref="B119:B123"/>
    <mergeCell ref="C119:C123"/>
    <mergeCell ref="D119:D123"/>
    <mergeCell ref="J114:J118"/>
    <mergeCell ref="K119:K123"/>
    <mergeCell ref="B114:B118"/>
    <mergeCell ref="C114:C118"/>
    <mergeCell ref="D114:D118"/>
    <mergeCell ref="B104:B108"/>
    <mergeCell ref="C104:C108"/>
    <mergeCell ref="D104:D108"/>
    <mergeCell ref="J104:J108"/>
    <mergeCell ref="J94:J98"/>
    <mergeCell ref="B34:B38"/>
    <mergeCell ref="C34:C38"/>
    <mergeCell ref="D34:D38"/>
    <mergeCell ref="K34:K38"/>
    <mergeCell ref="B94:B98"/>
    <mergeCell ref="C94:C98"/>
    <mergeCell ref="D94:D98"/>
    <mergeCell ref="K94:K98"/>
    <mergeCell ref="J34:J38"/>
    <mergeCell ref="C59:C63"/>
    <mergeCell ref="D59:D63"/>
    <mergeCell ref="K59:K63"/>
    <mergeCell ref="J79:J83"/>
    <mergeCell ref="J74:J78"/>
    <mergeCell ref="B49:B53"/>
    <mergeCell ref="C49:C53"/>
    <mergeCell ref="B74:B78"/>
    <mergeCell ref="C74:C78"/>
    <mergeCell ref="B1:K1"/>
    <mergeCell ref="E2:I2"/>
    <mergeCell ref="B2:B3"/>
    <mergeCell ref="C2:C3"/>
    <mergeCell ref="D2:D3"/>
    <mergeCell ref="K2:K3"/>
    <mergeCell ref="B4:B8"/>
    <mergeCell ref="C4:C8"/>
    <mergeCell ref="D4:D8"/>
    <mergeCell ref="K4:K8"/>
    <mergeCell ref="J2:J3"/>
    <mergeCell ref="J4:J8"/>
    <mergeCell ref="J29:J33"/>
    <mergeCell ref="K29:K33"/>
    <mergeCell ref="J59:J63"/>
    <mergeCell ref="B29:B33"/>
    <mergeCell ref="C29:C33"/>
    <mergeCell ref="D29:D33"/>
    <mergeCell ref="D49:D53"/>
    <mergeCell ref="J49:J53"/>
    <mergeCell ref="K49:K53"/>
    <mergeCell ref="K54:K58"/>
    <mergeCell ref="J54:J58"/>
    <mergeCell ref="B54:B58"/>
    <mergeCell ref="C54:C58"/>
    <mergeCell ref="D54:D58"/>
    <mergeCell ref="B14:B18"/>
    <mergeCell ref="J24:J28"/>
    <mergeCell ref="K24:K28"/>
    <mergeCell ref="B9:B13"/>
    <mergeCell ref="C9:C13"/>
    <mergeCell ref="D9:D13"/>
    <mergeCell ref="K9:K13"/>
    <mergeCell ref="J9:J13"/>
    <mergeCell ref="B19:B23"/>
    <mergeCell ref="C19:C23"/>
    <mergeCell ref="D19:D23"/>
    <mergeCell ref="J19:J23"/>
    <mergeCell ref="K19:K23"/>
    <mergeCell ref="C14:C18"/>
    <mergeCell ref="D14:D18"/>
    <mergeCell ref="K14:K18"/>
    <mergeCell ref="J14:J18"/>
    <mergeCell ref="B24:B28"/>
    <mergeCell ref="C24:C28"/>
    <mergeCell ref="D24:D28"/>
    <mergeCell ref="A2:A3"/>
    <mergeCell ref="A4:A8"/>
    <mergeCell ref="A9:A13"/>
    <mergeCell ref="A14:A18"/>
    <mergeCell ref="A19:A23"/>
    <mergeCell ref="A24:A28"/>
    <mergeCell ref="A29:A33"/>
    <mergeCell ref="A34:A38"/>
    <mergeCell ref="A49:A53"/>
    <mergeCell ref="A39:A43"/>
    <mergeCell ref="A119:A123"/>
    <mergeCell ref="A124:A128"/>
    <mergeCell ref="A54:A58"/>
    <mergeCell ref="A59:A63"/>
    <mergeCell ref="A74:A78"/>
    <mergeCell ref="A79:A83"/>
    <mergeCell ref="A84:A88"/>
    <mergeCell ref="A104:A108"/>
    <mergeCell ref="A154:A158"/>
    <mergeCell ref="B154:B158"/>
    <mergeCell ref="C154:C158"/>
    <mergeCell ref="D154:D158"/>
    <mergeCell ref="J154:J158"/>
    <mergeCell ref="K154:K158"/>
    <mergeCell ref="A129:A133"/>
    <mergeCell ref="A134:A138"/>
    <mergeCell ref="A139:A143"/>
    <mergeCell ref="B134:B138"/>
    <mergeCell ref="C134:C138"/>
    <mergeCell ref="D134:D138"/>
    <mergeCell ref="K134:K138"/>
    <mergeCell ref="B139:B143"/>
    <mergeCell ref="C139:C143"/>
    <mergeCell ref="D139:D143"/>
    <mergeCell ref="K139:K143"/>
    <mergeCell ref="J139:J143"/>
    <mergeCell ref="J134:J138"/>
    <mergeCell ref="A144:A148"/>
    <mergeCell ref="B144:B148"/>
    <mergeCell ref="C144:C148"/>
    <mergeCell ref="D144:D148"/>
    <mergeCell ref="J144:J148"/>
    <mergeCell ref="K144:K148"/>
    <mergeCell ref="A149:A153"/>
    <mergeCell ref="B149:B153"/>
    <mergeCell ref="C149:C153"/>
    <mergeCell ref="D149:D153"/>
    <mergeCell ref="J149:J153"/>
    <mergeCell ref="K149:K153"/>
    <mergeCell ref="A64:A68"/>
    <mergeCell ref="B64:B68"/>
    <mergeCell ref="C64:C68"/>
    <mergeCell ref="D64:D68"/>
    <mergeCell ref="J64:J68"/>
    <mergeCell ref="K64:K68"/>
    <mergeCell ref="A69:A73"/>
    <mergeCell ref="B69:B73"/>
    <mergeCell ref="C69:C73"/>
    <mergeCell ref="D69:D73"/>
    <mergeCell ref="J69:J73"/>
    <mergeCell ref="K69:K73"/>
    <mergeCell ref="A89:A93"/>
    <mergeCell ref="A94:A98"/>
    <mergeCell ref="A99:A103"/>
    <mergeCell ref="A109:A113"/>
    <mergeCell ref="A114:A118"/>
    <mergeCell ref="A159:A163"/>
    <mergeCell ref="B159:B163"/>
    <mergeCell ref="C159:C163"/>
    <mergeCell ref="D159:D163"/>
    <mergeCell ref="J159:J163"/>
    <mergeCell ref="K159:K163"/>
  </mergeCells>
  <pageMargins left="0.7" right="0.7" top="0.75" bottom="0.75" header="0.3" footer="0.3"/>
  <pageSetup paperSize="9" scale="62" fitToHeight="0" orientation="landscape" r:id="rId1"/>
  <rowBreaks count="1" manualBreakCount="1">
    <brk id="1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9</vt:lpstr>
      <vt:lpstr>'Таблица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2026-10-21T11:54:48Z</dcterms:modified>
</cp:coreProperties>
</file>