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аблица 9" sheetId="2" r:id="rId1"/>
  </sheets>
  <calcPr calcId="162913"/>
</workbook>
</file>

<file path=xl/calcChain.xml><?xml version="1.0" encoding="utf-8"?>
<calcChain xmlns="http://schemas.openxmlformats.org/spreadsheetml/2006/main">
  <c r="H25" i="2" l="1"/>
  <c r="G25" i="2"/>
  <c r="H75" i="2"/>
  <c r="G75" i="2"/>
  <c r="I57" i="2" l="1"/>
  <c r="I78" i="2"/>
  <c r="I58" i="2" s="1"/>
  <c r="I77" i="2"/>
  <c r="I76" i="2"/>
  <c r="I56" i="2" s="1"/>
  <c r="I75" i="2"/>
  <c r="I55" i="2" s="1"/>
  <c r="I54" i="2" l="1"/>
  <c r="F57" i="2"/>
  <c r="G55" i="2"/>
  <c r="G57" i="2"/>
  <c r="H57" i="2"/>
  <c r="H55" i="2"/>
  <c r="F55" i="2" s="1"/>
  <c r="G63" i="2"/>
  <c r="G62" i="2"/>
  <c r="G61" i="2"/>
  <c r="I63" i="2"/>
  <c r="H63" i="2"/>
  <c r="I62" i="2"/>
  <c r="H62" i="2"/>
  <c r="I61" i="2"/>
  <c r="H61" i="2"/>
  <c r="I60" i="2"/>
  <c r="H60" i="2"/>
  <c r="G60" i="2"/>
  <c r="G78" i="2" l="1"/>
  <c r="G77" i="2"/>
  <c r="G76" i="2"/>
  <c r="G56" i="2" s="1"/>
  <c r="H78" i="2"/>
  <c r="H77" i="2"/>
  <c r="H76" i="2"/>
  <c r="I74" i="2"/>
  <c r="I79" i="2"/>
  <c r="H79" i="2"/>
  <c r="G79" i="2"/>
  <c r="F80" i="2"/>
  <c r="F82" i="2"/>
  <c r="F81" i="2"/>
  <c r="H74" i="2" l="1"/>
  <c r="H56" i="2"/>
  <c r="F56" i="2" s="1"/>
  <c r="F77" i="2"/>
  <c r="F76" i="2"/>
  <c r="F78" i="2"/>
  <c r="F79" i="2"/>
  <c r="F75" i="2"/>
  <c r="G74" i="2"/>
  <c r="I15" i="2"/>
  <c r="H15" i="2"/>
  <c r="F73" i="2"/>
  <c r="F72" i="2"/>
  <c r="F71" i="2"/>
  <c r="F70" i="2"/>
  <c r="I69" i="2"/>
  <c r="H69" i="2"/>
  <c r="G69" i="2"/>
  <c r="F74" i="2" l="1"/>
  <c r="F69" i="2"/>
  <c r="I24" i="2"/>
  <c r="I16" i="2" l="1"/>
  <c r="I17" i="2"/>
  <c r="I18" i="2"/>
  <c r="H16" i="2"/>
  <c r="H17" i="2"/>
  <c r="H18" i="2"/>
  <c r="G16" i="2"/>
  <c r="G17" i="2"/>
  <c r="G18" i="2"/>
  <c r="G15" i="2" l="1"/>
  <c r="H34" i="2" l="1"/>
  <c r="F68" i="2" l="1"/>
  <c r="F67" i="2"/>
  <c r="F66" i="2"/>
  <c r="F65" i="2"/>
  <c r="I64" i="2"/>
  <c r="H64" i="2"/>
  <c r="G64" i="2"/>
  <c r="F63" i="2"/>
  <c r="F62" i="2"/>
  <c r="F61" i="2"/>
  <c r="F60" i="2"/>
  <c r="I59" i="2"/>
  <c r="H59" i="2"/>
  <c r="G59" i="2"/>
  <c r="I10" i="2"/>
  <c r="H10" i="2"/>
  <c r="I13" i="2"/>
  <c r="H13" i="2"/>
  <c r="G13" i="2"/>
  <c r="I12" i="2"/>
  <c r="H12" i="2"/>
  <c r="G12" i="2"/>
  <c r="I11" i="2"/>
  <c r="H11" i="2"/>
  <c r="G11" i="2"/>
  <c r="G10" i="2"/>
  <c r="G5" i="2" s="1"/>
  <c r="I5" i="2" l="1"/>
  <c r="H5" i="2"/>
  <c r="F64" i="2"/>
  <c r="H6" i="2"/>
  <c r="I6" i="2"/>
  <c r="G7" i="2"/>
  <c r="H8" i="2"/>
  <c r="I7" i="2"/>
  <c r="G8" i="2"/>
  <c r="G6" i="2"/>
  <c r="H7" i="2"/>
  <c r="I8" i="2"/>
  <c r="H54" i="2"/>
  <c r="F59" i="2"/>
  <c r="F58" i="2"/>
  <c r="G54" i="2"/>
  <c r="F54" i="2" l="1"/>
  <c r="F8" i="2"/>
  <c r="F53" i="2"/>
  <c r="F52" i="2"/>
  <c r="F51" i="2"/>
  <c r="F50" i="2"/>
  <c r="I49" i="2"/>
  <c r="H49" i="2"/>
  <c r="G49" i="2"/>
  <c r="F48" i="2"/>
  <c r="F47" i="2"/>
  <c r="F46" i="2"/>
  <c r="F45" i="2"/>
  <c r="I44" i="2"/>
  <c r="H44" i="2"/>
  <c r="G44" i="2"/>
  <c r="F49" i="2" l="1"/>
  <c r="F44" i="2"/>
  <c r="F43" i="2"/>
  <c r="F42" i="2"/>
  <c r="F41" i="2"/>
  <c r="F40" i="2"/>
  <c r="I39" i="2"/>
  <c r="H39" i="2"/>
  <c r="G39" i="2"/>
  <c r="F38" i="2"/>
  <c r="F37" i="2"/>
  <c r="F36" i="2"/>
  <c r="F35" i="2"/>
  <c r="I34" i="2"/>
  <c r="G34" i="2"/>
  <c r="F34" i="2" l="1"/>
  <c r="F39" i="2"/>
  <c r="F33" i="2"/>
  <c r="F32" i="2"/>
  <c r="F31" i="2"/>
  <c r="F30" i="2"/>
  <c r="I29" i="2"/>
  <c r="H29" i="2"/>
  <c r="G29" i="2"/>
  <c r="F28" i="2"/>
  <c r="F27" i="2"/>
  <c r="F26" i="2"/>
  <c r="F25" i="2"/>
  <c r="H24" i="2"/>
  <c r="G24" i="2"/>
  <c r="F23" i="2"/>
  <c r="F22" i="2"/>
  <c r="F21" i="2"/>
  <c r="F20" i="2"/>
  <c r="I19" i="2"/>
  <c r="H19" i="2"/>
  <c r="G19" i="2"/>
  <c r="F29" i="2" l="1"/>
  <c r="F24" i="2"/>
  <c r="F19" i="2"/>
  <c r="F18" i="2"/>
  <c r="F17" i="2"/>
  <c r="F16" i="2"/>
  <c r="F15" i="2"/>
  <c r="I14" i="2"/>
  <c r="H14" i="2"/>
  <c r="G14" i="2"/>
  <c r="F13" i="2"/>
  <c r="F12" i="2"/>
  <c r="F11" i="2"/>
  <c r="F10" i="2"/>
  <c r="I9" i="2"/>
  <c r="H9" i="2"/>
  <c r="G9" i="2"/>
  <c r="I4" i="2"/>
  <c r="H4" i="2"/>
  <c r="G4" i="2"/>
  <c r="F14" i="2" l="1"/>
  <c r="F9" i="2"/>
  <c r="F4" i="2"/>
  <c r="F7" i="2" l="1"/>
  <c r="F6" i="2"/>
  <c r="F5" i="2"/>
</calcChain>
</file>

<file path=xl/sharedStrings.xml><?xml version="1.0" encoding="utf-8"?>
<sst xmlns="http://schemas.openxmlformats.org/spreadsheetml/2006/main" count="182" uniqueCount="74">
  <si>
    <t>№ п/п</t>
  </si>
  <si>
    <t>ФБ</t>
  </si>
  <si>
    <t>ОБ</t>
  </si>
  <si>
    <t>МБ</t>
  </si>
  <si>
    <t>ВБС</t>
  </si>
  <si>
    <t>1.1.</t>
  </si>
  <si>
    <t>Всего:</t>
  </si>
  <si>
    <t>ВСЕГО</t>
  </si>
  <si>
    <t>Соисполнители, участники</t>
  </si>
  <si>
    <t>По годам</t>
  </si>
  <si>
    <t>Годы выполнения</t>
  </si>
  <si>
    <t>Муниципальная программа,  направление (подпрограмма), комплексы процессных и(или) проектных мероприятий, мероприятие</t>
  </si>
  <si>
    <t>1.1.1.</t>
  </si>
  <si>
    <t>1.1.2.</t>
  </si>
  <si>
    <t>2.1.1.</t>
  </si>
  <si>
    <t>1.1.3.</t>
  </si>
  <si>
    <t>1.1.4.</t>
  </si>
  <si>
    <t>1.1.5.</t>
  </si>
  <si>
    <t>1.1.6.</t>
  </si>
  <si>
    <t>1.1.7.</t>
  </si>
  <si>
    <t>-</t>
  </si>
  <si>
    <t>Муниципальная программа "Муниципальное имущество и земельные ресурсы"</t>
  </si>
  <si>
    <t>Объемы и источники финансирования (рублей)</t>
  </si>
  <si>
    <t>КУИ</t>
  </si>
  <si>
    <t>2.2.</t>
  </si>
  <si>
    <t>2.3.</t>
  </si>
  <si>
    <t>Мероприятие "Оплата коммунальных услуг, в том числе: содержания и текущего ремонта имущества, составляющего муниципальную казну"</t>
  </si>
  <si>
    <t>Мероприятие "Оплата ежемесячных взносов по капитальному ремонту муниципального жилого и нежилого фонда в части муниципальной собственности"</t>
  </si>
  <si>
    <t xml:space="preserve">Мероприятие "Обеспечение сохранности и поддержание эксплуатационных характеристик объектов муниципальной собственности" </t>
  </si>
  <si>
    <t xml:space="preserve">Мероприятие "Изготовление технической документации (планов, паспортов и кадастровых паспортов) на объекты муниципального имущества и земельных участков"    </t>
  </si>
  <si>
    <t>Мероприятие "Проведение оценки рыночной стоимости объектов муниципального имущества"</t>
  </si>
  <si>
    <t>Мероприятие "Содержание животных, находящихся в муниципальной собственности"</t>
  </si>
  <si>
    <t>Мероприятие "Оплата нотариальных услуг по оформлению выморочного имущества"</t>
  </si>
  <si>
    <t>Мероприятие "Ремонт, приведение в санитарно-техническое состояние пустующих жилых помещений муниципального жилищного фонда"</t>
  </si>
  <si>
    <t>Связь комплексов процессных и(или) проектных мероприятий с показателями направлений (подпрограмм), ожидаемые результаты реализации (краткая характеристика) мероприятий</t>
  </si>
  <si>
    <t>0.1. Содержание имущества в надлежащем состоянии.
0.2. Своевременная оплата коммунальных услуг, в том числе содержание и текущий ремонт имущества, составляющего муниципальную казну.
0.3. Количество заключенных договоров на предоставление в аренду земельных участков без проведения торгов.
0.4. Осуществление взносов на капитальный ремонт жилых и нежилых помещений, находящихся в муниципальной собственности в многоквартирных домах
0.5. Доля решений об условиях приватизации в отношении объектов, включенных в прогнозный план (программу) приватизации имущества, находящегося в муниципальной собственности, от общего числа таких объектов
0.6. Количество сформированных и поставленных на кадастровый учет земельных участков и муниципального имущества
1.1. Количество заключенных договоров аренды на использование муниципального имущества
1.2. Количество договоров на оплату коммунальных услуг, в том числе содержание и текущий ремонт имущества, составляющего муниципальную казну
1.3. Количество объектов, в отношении которых проведена оценка рыночной стоимости муниципального имущества
1.4. Количество животных без владельцев, принятых в муниципальную собственность
1.5. Количество полученных свидетельств о праве на наследство по закону</t>
  </si>
  <si>
    <t xml:space="preserve">КУИ,                                    Администрация  </t>
  </si>
  <si>
    <t xml:space="preserve">ОС и ЖКХ                 </t>
  </si>
  <si>
    <t>Постановка на кадастровый учет объектов недвижимости и земельных участков в целях вовлечения их в хозяйственный оборот, в том числе в целях регистрации права муниципальной собственности на бесхозяйные объекты</t>
  </si>
  <si>
    <t>Получение отчетов об оценке рыночной стоимости объектов для выставления их на торги (аренда, приватизация)</t>
  </si>
  <si>
    <t>Оформление вымороченного имущества в муниципальную собственность</t>
  </si>
  <si>
    <t>Предоставление жилых помещений гражданам</t>
  </si>
  <si>
    <t xml:space="preserve">Обеспечение своевременной оплаты коммунальных услуг и отсуствие задолженности   </t>
  </si>
  <si>
    <t>Проведение текущих ремонтных работ, работ на предотвращение возникновения аварийных ситуаций, вкрытию, ограничению доступа; закупка замков, обеспечение охраны объектов, поверка счетчиков, обслуживание кровель нежилых зданий, проведение дератизации, дезинсекции, дезинфекции подвальных помещений</t>
  </si>
  <si>
    <r>
      <rPr>
        <b/>
        <u/>
        <sz val="11"/>
        <color theme="1"/>
        <rFont val="Times New Roman"/>
        <family val="1"/>
        <charset val="204"/>
      </rPr>
      <t>Комплекс процессных мероприятий 1.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"Содержание и управление муниципальным имуществом и земельными ресурсами"</t>
    </r>
  </si>
  <si>
    <t>№ структурного элемента</t>
  </si>
  <si>
    <t>Проект плана реализации муниципальной программы "Муниципальное имущество и земельные ресурсы" на 2027-2029 годы</t>
  </si>
  <si>
    <t>2027-2029</t>
  </si>
  <si>
    <t>2.1.</t>
  </si>
  <si>
    <t>2.1.2.</t>
  </si>
  <si>
    <t xml:space="preserve">Обеспечение своевременной оплаты взносов по капитальному ремонту, отсуствие задолженности   </t>
  </si>
  <si>
    <t>Ответственное обращение с животными</t>
  </si>
  <si>
    <t>Мероприятие "Признание многоквартирных жилых домов аварийными и подлежащими сносу"</t>
  </si>
  <si>
    <r>
      <rPr>
        <b/>
        <u/>
        <sz val="11"/>
        <rFont val="Times New Roman"/>
        <family val="1"/>
        <charset val="204"/>
      </rPr>
      <t xml:space="preserve">Направление (подпрограмма) 1. </t>
    </r>
    <r>
      <rPr>
        <sz val="11"/>
        <rFont val="Times New Roman"/>
        <family val="1"/>
        <charset val="204"/>
      </rPr>
      <t xml:space="preserve"> "Эффективное использование и содержание муниципальной собственности"</t>
    </r>
  </si>
  <si>
    <r>
      <rPr>
        <b/>
        <u/>
        <sz val="11"/>
        <color theme="1"/>
        <rFont val="Times New Roman"/>
        <family val="1"/>
        <charset val="204"/>
      </rPr>
      <t>Направление (подпрограмма) 2</t>
    </r>
    <r>
      <rPr>
        <b/>
        <sz val="11"/>
        <color theme="1"/>
        <rFont val="Times New Roman"/>
        <family val="1"/>
        <charset val="204"/>
      </rPr>
      <t xml:space="preserve">. </t>
    </r>
    <r>
      <rPr>
        <sz val="11"/>
        <color theme="1"/>
        <rFont val="Times New Roman"/>
        <family val="1"/>
        <charset val="204"/>
      </rPr>
      <t>"Создание безопасных и комфортных условий проживания граждан"</t>
    </r>
  </si>
  <si>
    <r>
      <rPr>
        <b/>
        <u/>
        <sz val="11"/>
        <color theme="1"/>
        <rFont val="Times New Roman"/>
        <family val="1"/>
        <charset val="204"/>
      </rPr>
      <t xml:space="preserve">Комплекс процессных мероприятий 2. </t>
    </r>
    <r>
      <rPr>
        <b/>
        <sz val="11"/>
        <color theme="1"/>
        <rFont val="Times New Roman"/>
        <family val="1"/>
        <charset val="204"/>
      </rPr>
      <t>"</t>
    </r>
    <r>
      <rPr>
        <sz val="11"/>
        <color theme="1"/>
        <rFont val="Times New Roman"/>
        <family val="1"/>
        <charset val="204"/>
      </rPr>
      <t>Обеспечение благоустроенным жильем граждан, нуждающихся в улучшении жилищных условий"</t>
    </r>
  </si>
  <si>
    <t xml:space="preserve">КУИ,                                                            ОСиЖКХ                              </t>
  </si>
  <si>
    <t xml:space="preserve"> -     </t>
  </si>
  <si>
    <t>2.2.1.</t>
  </si>
  <si>
    <t>2.3.1.</t>
  </si>
  <si>
    <t>Мероприятие "Разработка проектной документации  и демонтаж трех многоквартирных домов, непригодных для проживания и выведенных из состава жилищного фонда, в рамках плана социального развития центров экономического роста субъектов РФ Арктической зоны РФ"</t>
  </si>
  <si>
    <t>2027-2028</t>
  </si>
  <si>
    <t>Проведение экспертизы, обследования зданий и помещений на пригодность для проживания</t>
  </si>
  <si>
    <r>
      <rPr>
        <b/>
        <u/>
        <sz val="11"/>
        <color theme="1"/>
        <rFont val="Times New Roman"/>
        <family val="1"/>
        <charset val="204"/>
      </rPr>
      <t>Комплекс процессных мероприятий 3</t>
    </r>
    <r>
      <rPr>
        <sz val="11"/>
        <color theme="1"/>
        <rFont val="Times New Roman"/>
        <family val="1"/>
        <charset val="204"/>
      </rPr>
      <t>. "Снос жилых домов и объектов незавершенного строительства"</t>
    </r>
  </si>
  <si>
    <t xml:space="preserve"> 0.9. Количество демонтированных (снесенных) многоквартирных домов                                                                                                                                                                                                                                       2.3. Количество разработанных проектов организации демонтажа многоквартирных домов, непригодных для проживания и выведенных из состава жилищного фонда</t>
  </si>
  <si>
    <t>Предотвращение возникновения аварийных ситуаций, вовлечение в оборот высвобождаемых земельных участков. Демонтаж МКД в нп. Корзуново, ул. Печенгская, дд. 29,30,40</t>
  </si>
  <si>
    <t>МБУ "РЭС"</t>
  </si>
  <si>
    <t>КУИ,                                                            ОС и ЖКХ,                              МБУ "РЭС"</t>
  </si>
  <si>
    <t xml:space="preserve">КУИ,                                    Администрация,     юридический отдел  </t>
  </si>
  <si>
    <t>КУИ,                                    Администрация,              юридический отдел</t>
  </si>
  <si>
    <r>
      <t xml:space="preserve">0.1. Содержание имущества в надлежащем состоянии
</t>
    </r>
    <r>
      <rPr>
        <sz val="10"/>
        <rFont val="Times New Roman"/>
        <family val="1"/>
        <charset val="204"/>
      </rPr>
      <t>0.7. Количество семей, улучшивших жилищные условия за счет жилищного фонда, введенного в оборот</t>
    </r>
    <r>
      <rPr>
        <sz val="10"/>
        <color theme="1"/>
        <rFont val="Times New Roman"/>
        <family val="1"/>
        <charset val="204"/>
      </rPr>
      <t xml:space="preserve">
2.1. Количество пустующих жилых помещений муниципального жилищного фонда, в отношении которых проведен текущий ремонт                                                                                                      2.2. Количество обследованных зданий и помещений на предмет аварийности для проживания и получения соответствующего заключения
</t>
    </r>
  </si>
  <si>
    <t>КУИ,                                    Администрация,                       юридический отдел,                                             ОСиЖКХ,                         МБУ "РЭС"</t>
  </si>
  <si>
    <t>КУИ,                                    Администрация, юридический отдел</t>
  </si>
  <si>
    <t>2.2.2.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</si>
</sst>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9" xfId="0" applyFont="1" applyBorder="1" applyAlignment="1">
      <alignment wrapText="1"/>
    </xf>
    <xf numFmtId="43" fontId="8" fillId="0" borderId="1" xfId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43" fontId="9" fillId="0" borderId="1" xfId="1" applyFont="1" applyBorder="1" applyAlignment="1">
      <alignment horizontal="right" vertical="top"/>
    </xf>
    <xf numFmtId="43" fontId="8" fillId="0" borderId="1" xfId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center" vertical="center"/>
    </xf>
    <xf numFmtId="43" fontId="8" fillId="0" borderId="1" xfId="1" applyFont="1" applyFill="1" applyBorder="1" applyAlignment="1">
      <alignment horizontal="center" vertical="top"/>
    </xf>
    <xf numFmtId="43" fontId="9" fillId="0" borderId="1" xfId="1" applyFont="1" applyFill="1" applyBorder="1" applyAlignment="1">
      <alignment horizontal="center" vertical="top"/>
    </xf>
    <xf numFmtId="43" fontId="8" fillId="0" borderId="6" xfId="1" applyFont="1" applyFill="1" applyBorder="1" applyAlignment="1">
      <alignment horizontal="center" vertical="center"/>
    </xf>
    <xf numFmtId="43" fontId="8" fillId="0" borderId="2" xfId="1" applyFont="1" applyFill="1" applyBorder="1" applyAlignment="1">
      <alignment horizontal="center" vertical="center"/>
    </xf>
    <xf numFmtId="43" fontId="8" fillId="0" borderId="5" xfId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right"/>
    </xf>
    <xf numFmtId="0" fontId="9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49" fontId="9" fillId="0" borderId="5" xfId="1" applyNumberFormat="1" applyFont="1" applyFill="1" applyBorder="1" applyAlignment="1">
      <alignment horizontal="left" vertical="top" wrapText="1"/>
    </xf>
    <xf numFmtId="49" fontId="9" fillId="0" borderId="3" xfId="1" applyNumberFormat="1" applyFont="1" applyFill="1" applyBorder="1" applyAlignment="1">
      <alignment horizontal="left" vertical="top" wrapText="1"/>
    </xf>
    <xf numFmtId="49" fontId="9" fillId="0" borderId="2" xfId="1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16" fontId="4" fillId="0" borderId="5" xfId="0" applyNumberFormat="1" applyFont="1" applyFill="1" applyBorder="1" applyAlignment="1">
      <alignment horizontal="center" vertical="top" wrapText="1"/>
    </xf>
    <xf numFmtId="16" fontId="4" fillId="0" borderId="3" xfId="0" applyNumberFormat="1" applyFont="1" applyFill="1" applyBorder="1" applyAlignment="1">
      <alignment horizontal="center" vertical="top" wrapText="1"/>
    </xf>
    <xf numFmtId="49" fontId="8" fillId="0" borderId="5" xfId="1" applyNumberFormat="1" applyFont="1" applyFill="1" applyBorder="1" applyAlignment="1">
      <alignment horizontal="center" vertical="center" wrapText="1"/>
    </xf>
    <xf numFmtId="49" fontId="8" fillId="0" borderId="3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top" wrapText="1"/>
    </xf>
    <xf numFmtId="49" fontId="7" fillId="0" borderId="5" xfId="1" applyNumberFormat="1" applyFont="1" applyFill="1" applyBorder="1" applyAlignment="1">
      <alignment horizontal="left" vertical="top" wrapText="1"/>
    </xf>
    <xf numFmtId="49" fontId="7" fillId="0" borderId="3" xfId="1" applyNumberFormat="1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49" fontId="7" fillId="0" borderId="2" xfId="1" applyNumberFormat="1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16" fontId="4" fillId="0" borderId="5" xfId="0" applyNumberFormat="1" applyFont="1" applyBorder="1" applyAlignment="1">
      <alignment horizontal="center" vertical="top" wrapText="1"/>
    </xf>
    <xf numFmtId="14" fontId="5" fillId="0" borderId="3" xfId="0" applyNumberFormat="1" applyFont="1" applyBorder="1" applyAlignment="1">
      <alignment horizontal="center" vertical="top" wrapText="1"/>
    </xf>
    <xf numFmtId="14" fontId="5" fillId="0" borderId="2" xfId="0" applyNumberFormat="1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3" fontId="8" fillId="0" borderId="5" xfId="1" applyFont="1" applyFill="1" applyBorder="1" applyAlignment="1">
      <alignment horizontal="center" vertical="center" wrapText="1"/>
    </xf>
    <xf numFmtId="43" fontId="8" fillId="0" borderId="3" xfId="1" applyFont="1" applyFill="1" applyBorder="1" applyAlignment="1">
      <alignment horizontal="center" vertical="center" wrapText="1"/>
    </xf>
    <xf numFmtId="43" fontId="8" fillId="0" borderId="7" xfId="1" applyFont="1" applyFill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49" fontId="7" fillId="3" borderId="5" xfId="1" applyNumberFormat="1" applyFont="1" applyFill="1" applyBorder="1" applyAlignment="1">
      <alignment horizontal="left" vertical="top" wrapText="1"/>
    </xf>
    <xf numFmtId="49" fontId="7" fillId="3" borderId="3" xfId="1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tabSelected="1" zoomScaleNormal="100" workbookViewId="0">
      <pane ySplit="3" topLeftCell="A4" activePane="bottomLeft" state="frozen"/>
      <selection pane="bottomLeft" activeCell="G5" sqref="G5"/>
    </sheetView>
  </sheetViews>
  <sheetFormatPr defaultColWidth="8.85546875" defaultRowHeight="15.75" x14ac:dyDescent="0.25"/>
  <cols>
    <col min="1" max="1" width="7.7109375" style="1" customWidth="1"/>
    <col min="2" max="2" width="8.5703125" style="1" customWidth="1"/>
    <col min="3" max="3" width="40.42578125" style="1" customWidth="1"/>
    <col min="4" max="4" width="11.5703125" style="1" customWidth="1"/>
    <col min="5" max="5" width="9.85546875" style="1" customWidth="1"/>
    <col min="6" max="7" width="15.85546875" style="1" customWidth="1"/>
    <col min="8" max="8" width="15.7109375" style="1" customWidth="1"/>
    <col min="9" max="9" width="15.85546875" style="1" customWidth="1"/>
    <col min="10" max="10" width="63.140625" style="1" customWidth="1"/>
    <col min="11" max="11" width="15" style="1" customWidth="1"/>
    <col min="12" max="16384" width="8.85546875" style="1"/>
  </cols>
  <sheetData>
    <row r="1" spans="1:11" ht="28.5" customHeight="1" x14ac:dyDescent="0.25">
      <c r="B1" s="94" t="s">
        <v>46</v>
      </c>
      <c r="C1" s="94"/>
      <c r="D1" s="94"/>
      <c r="E1" s="94"/>
      <c r="F1" s="94"/>
      <c r="G1" s="94"/>
      <c r="H1" s="94"/>
      <c r="I1" s="94"/>
      <c r="J1" s="94"/>
      <c r="K1" s="94"/>
    </row>
    <row r="2" spans="1:11" ht="19.5" customHeight="1" x14ac:dyDescent="0.25">
      <c r="A2" s="80" t="s">
        <v>0</v>
      </c>
      <c r="B2" s="96" t="s">
        <v>45</v>
      </c>
      <c r="C2" s="96" t="s">
        <v>11</v>
      </c>
      <c r="D2" s="96" t="s">
        <v>10</v>
      </c>
      <c r="E2" s="95" t="s">
        <v>22</v>
      </c>
      <c r="F2" s="95"/>
      <c r="G2" s="95"/>
      <c r="H2" s="95"/>
      <c r="I2" s="95"/>
      <c r="J2" s="88" t="s">
        <v>34</v>
      </c>
      <c r="K2" s="96" t="s">
        <v>8</v>
      </c>
    </row>
    <row r="3" spans="1:11" s="2" customFormat="1" ht="31.5" customHeight="1" x14ac:dyDescent="0.25">
      <c r="A3" s="81"/>
      <c r="B3" s="97"/>
      <c r="C3" s="97"/>
      <c r="D3" s="97"/>
      <c r="E3" s="13" t="s">
        <v>9</v>
      </c>
      <c r="F3" s="12" t="s">
        <v>7</v>
      </c>
      <c r="G3" s="11">
        <v>2027</v>
      </c>
      <c r="H3" s="11">
        <v>2028</v>
      </c>
      <c r="I3" s="11">
        <v>2029</v>
      </c>
      <c r="J3" s="89"/>
      <c r="K3" s="97"/>
    </row>
    <row r="4" spans="1:11" s="3" customFormat="1" ht="21.75" customHeight="1" x14ac:dyDescent="0.25">
      <c r="A4" s="80">
        <v>0</v>
      </c>
      <c r="B4" s="98">
        <v>0</v>
      </c>
      <c r="C4" s="98" t="s">
        <v>21</v>
      </c>
      <c r="D4" s="80" t="s">
        <v>47</v>
      </c>
      <c r="E4" s="4" t="s">
        <v>6</v>
      </c>
      <c r="F4" s="24">
        <f>SUM(G4:I4)</f>
        <v>412715260.56999999</v>
      </c>
      <c r="G4" s="24">
        <f>SUM(G5:G8)</f>
        <v>141855078.83999997</v>
      </c>
      <c r="H4" s="24">
        <f t="shared" ref="H4:I4" si="0">SUM(H5:H8)</f>
        <v>141085220.73000002</v>
      </c>
      <c r="I4" s="24">
        <f t="shared" si="0"/>
        <v>129774961</v>
      </c>
      <c r="J4" s="90" t="s">
        <v>20</v>
      </c>
      <c r="K4" s="51" t="s">
        <v>71</v>
      </c>
    </row>
    <row r="5" spans="1:11" s="3" customFormat="1" ht="15" customHeight="1" x14ac:dyDescent="0.25">
      <c r="A5" s="82"/>
      <c r="B5" s="99"/>
      <c r="C5" s="99"/>
      <c r="D5" s="82"/>
      <c r="E5" s="31" t="s">
        <v>3</v>
      </c>
      <c r="F5" s="32">
        <f t="shared" ref="F5:F8" si="1">SUM(G5:I5)</f>
        <v>387076188.49000001</v>
      </c>
      <c r="G5" s="32">
        <f>G10+G55</f>
        <v>128972388.48999998</v>
      </c>
      <c r="H5" s="32">
        <f>H10+H55</f>
        <v>128506300</v>
      </c>
      <c r="I5" s="32">
        <f>I10+I55</f>
        <v>129597500</v>
      </c>
      <c r="J5" s="91"/>
      <c r="K5" s="52"/>
    </row>
    <row r="6" spans="1:11" s="3" customFormat="1" ht="15" customHeight="1" x14ac:dyDescent="0.25">
      <c r="A6" s="82"/>
      <c r="B6" s="99"/>
      <c r="C6" s="99"/>
      <c r="D6" s="82"/>
      <c r="E6" s="4" t="s">
        <v>2</v>
      </c>
      <c r="F6" s="24">
        <f t="shared" si="1"/>
        <v>11326872.08</v>
      </c>
      <c r="G6" s="24">
        <f t="shared" ref="G6:I8" si="2">G11+G56</f>
        <v>5639990.3499999996</v>
      </c>
      <c r="H6" s="24">
        <f t="shared" si="2"/>
        <v>5509420.7300000004</v>
      </c>
      <c r="I6" s="24">
        <f t="shared" si="2"/>
        <v>177461</v>
      </c>
      <c r="J6" s="91"/>
      <c r="K6" s="52"/>
    </row>
    <row r="7" spans="1:11" s="3" customFormat="1" ht="15" customHeight="1" x14ac:dyDescent="0.25">
      <c r="A7" s="82"/>
      <c r="B7" s="99"/>
      <c r="C7" s="99"/>
      <c r="D7" s="82"/>
      <c r="E7" s="4" t="s">
        <v>1</v>
      </c>
      <c r="F7" s="24">
        <f t="shared" si="1"/>
        <v>14312200</v>
      </c>
      <c r="G7" s="24">
        <f t="shared" si="2"/>
        <v>7242700</v>
      </c>
      <c r="H7" s="24">
        <f t="shared" si="2"/>
        <v>7069500</v>
      </c>
      <c r="I7" s="24">
        <f t="shared" si="2"/>
        <v>0</v>
      </c>
      <c r="J7" s="91"/>
      <c r="K7" s="52"/>
    </row>
    <row r="8" spans="1:11" s="3" customFormat="1" ht="15" customHeight="1" thickBot="1" x14ac:dyDescent="0.3">
      <c r="A8" s="83"/>
      <c r="B8" s="100"/>
      <c r="C8" s="100"/>
      <c r="D8" s="83"/>
      <c r="E8" s="9" t="s">
        <v>4</v>
      </c>
      <c r="F8" s="28">
        <f t="shared" si="1"/>
        <v>0</v>
      </c>
      <c r="G8" s="28">
        <f t="shared" si="2"/>
        <v>0</v>
      </c>
      <c r="H8" s="28">
        <f t="shared" si="2"/>
        <v>0</v>
      </c>
      <c r="I8" s="28">
        <f t="shared" si="2"/>
        <v>0</v>
      </c>
      <c r="J8" s="92"/>
      <c r="K8" s="101"/>
    </row>
    <row r="9" spans="1:11" s="3" customFormat="1" ht="15.75" customHeight="1" x14ac:dyDescent="0.25">
      <c r="A9" s="84">
        <v>1</v>
      </c>
      <c r="B9" s="75">
        <v>1</v>
      </c>
      <c r="C9" s="102" t="s">
        <v>53</v>
      </c>
      <c r="D9" s="42" t="s">
        <v>47</v>
      </c>
      <c r="E9" s="7" t="s">
        <v>6</v>
      </c>
      <c r="F9" s="29">
        <f>SUM(G9:I9)</f>
        <v>335606060.56999999</v>
      </c>
      <c r="G9" s="29">
        <f>SUM(G10:G13)</f>
        <v>111148578.83999999</v>
      </c>
      <c r="H9" s="29">
        <f t="shared" ref="H9" si="3">SUM(H10:H13)</f>
        <v>111682520.73</v>
      </c>
      <c r="I9" s="29">
        <f t="shared" ref="I9" si="4">SUM(I10:I13)</f>
        <v>112774961</v>
      </c>
      <c r="J9" s="91" t="s">
        <v>20</v>
      </c>
      <c r="K9" s="52" t="s">
        <v>72</v>
      </c>
    </row>
    <row r="10" spans="1:11" s="3" customFormat="1" ht="15" customHeight="1" x14ac:dyDescent="0.25">
      <c r="A10" s="44"/>
      <c r="B10" s="75"/>
      <c r="C10" s="78"/>
      <c r="D10" s="42"/>
      <c r="E10" s="4" t="s">
        <v>3</v>
      </c>
      <c r="F10" s="24">
        <f t="shared" ref="F10:F13" si="5">SUM(G10:I10)</f>
        <v>335073677.56999999</v>
      </c>
      <c r="G10" s="24">
        <f>G15</f>
        <v>110971117.83999999</v>
      </c>
      <c r="H10" s="24">
        <f t="shared" ref="H10:I10" si="6">H15</f>
        <v>111505059.73</v>
      </c>
      <c r="I10" s="24">
        <f t="shared" si="6"/>
        <v>112597500</v>
      </c>
      <c r="J10" s="91"/>
      <c r="K10" s="52"/>
    </row>
    <row r="11" spans="1:11" s="3" customFormat="1" ht="15" customHeight="1" x14ac:dyDescent="0.25">
      <c r="A11" s="44"/>
      <c r="B11" s="75"/>
      <c r="C11" s="78"/>
      <c r="D11" s="42"/>
      <c r="E11" s="4" t="s">
        <v>2</v>
      </c>
      <c r="F11" s="24">
        <f t="shared" si="5"/>
        <v>532383</v>
      </c>
      <c r="G11" s="24">
        <f t="shared" ref="G11:I11" si="7">G16</f>
        <v>177461</v>
      </c>
      <c r="H11" s="24">
        <f t="shared" si="7"/>
        <v>177461</v>
      </c>
      <c r="I11" s="24">
        <f t="shared" si="7"/>
        <v>177461</v>
      </c>
      <c r="J11" s="91"/>
      <c r="K11" s="52"/>
    </row>
    <row r="12" spans="1:11" s="3" customFormat="1" ht="15" customHeight="1" x14ac:dyDescent="0.25">
      <c r="A12" s="44"/>
      <c r="B12" s="75"/>
      <c r="C12" s="78"/>
      <c r="D12" s="42"/>
      <c r="E12" s="4" t="s">
        <v>1</v>
      </c>
      <c r="F12" s="24">
        <f t="shared" si="5"/>
        <v>0</v>
      </c>
      <c r="G12" s="24">
        <f t="shared" ref="G12:I12" si="8">G17</f>
        <v>0</v>
      </c>
      <c r="H12" s="24">
        <f t="shared" si="8"/>
        <v>0</v>
      </c>
      <c r="I12" s="24">
        <f t="shared" si="8"/>
        <v>0</v>
      </c>
      <c r="J12" s="91"/>
      <c r="K12" s="52"/>
    </row>
    <row r="13" spans="1:11" s="3" customFormat="1" ht="15.75" customHeight="1" x14ac:dyDescent="0.25">
      <c r="A13" s="45"/>
      <c r="B13" s="75"/>
      <c r="C13" s="78"/>
      <c r="D13" s="42"/>
      <c r="E13" s="4" t="s">
        <v>4</v>
      </c>
      <c r="F13" s="24">
        <f t="shared" si="5"/>
        <v>0</v>
      </c>
      <c r="G13" s="24">
        <f t="shared" ref="G13:I13" si="9">G18</f>
        <v>0</v>
      </c>
      <c r="H13" s="24">
        <f t="shared" si="9"/>
        <v>0</v>
      </c>
      <c r="I13" s="24">
        <f t="shared" si="9"/>
        <v>0</v>
      </c>
      <c r="J13" s="93"/>
      <c r="K13" s="52"/>
    </row>
    <row r="14" spans="1:11" ht="15" customHeight="1" x14ac:dyDescent="0.25">
      <c r="A14" s="74" t="s">
        <v>5</v>
      </c>
      <c r="B14" s="59" t="s">
        <v>5</v>
      </c>
      <c r="C14" s="103" t="s">
        <v>44</v>
      </c>
      <c r="D14" s="41" t="s">
        <v>47</v>
      </c>
      <c r="E14" s="4" t="s">
        <v>6</v>
      </c>
      <c r="F14" s="24">
        <f>SUM(G14:I14)</f>
        <v>335606060.56999999</v>
      </c>
      <c r="G14" s="24">
        <f>SUM(G15:G18)</f>
        <v>111148578.83999999</v>
      </c>
      <c r="H14" s="24">
        <f t="shared" ref="H14" si="10">SUM(H15:H18)</f>
        <v>111682520.73</v>
      </c>
      <c r="I14" s="24">
        <f t="shared" ref="I14" si="11">SUM(I15:I18)</f>
        <v>112774961</v>
      </c>
      <c r="J14" s="65" t="s">
        <v>35</v>
      </c>
      <c r="K14" s="51" t="s">
        <v>68</v>
      </c>
    </row>
    <row r="15" spans="1:11" ht="15" customHeight="1" x14ac:dyDescent="0.25">
      <c r="A15" s="44"/>
      <c r="B15" s="60"/>
      <c r="C15" s="104"/>
      <c r="D15" s="42"/>
      <c r="E15" s="5" t="s">
        <v>3</v>
      </c>
      <c r="F15" s="24">
        <f t="shared" ref="F15:F18" si="12">SUM(G15:I15)</f>
        <v>335073677.56999999</v>
      </c>
      <c r="G15" s="25">
        <f t="shared" ref="G15:I18" si="13">G20+G25+G30+G35+G40+G45+G50</f>
        <v>110971117.83999999</v>
      </c>
      <c r="H15" s="25">
        <f>H20+H30+H25+H35+H40+H45+H50</f>
        <v>111505059.73</v>
      </c>
      <c r="I15" s="25">
        <f>I20+I25+I30+I35+I40+I45+I50</f>
        <v>112597500</v>
      </c>
      <c r="J15" s="66"/>
      <c r="K15" s="52"/>
    </row>
    <row r="16" spans="1:11" ht="15" customHeight="1" x14ac:dyDescent="0.25">
      <c r="A16" s="44"/>
      <c r="B16" s="60"/>
      <c r="C16" s="104"/>
      <c r="D16" s="42"/>
      <c r="E16" s="5" t="s">
        <v>2</v>
      </c>
      <c r="F16" s="24">
        <f t="shared" si="12"/>
        <v>532383</v>
      </c>
      <c r="G16" s="25">
        <f t="shared" si="13"/>
        <v>177461</v>
      </c>
      <c r="H16" s="25">
        <f t="shared" si="13"/>
        <v>177461</v>
      </c>
      <c r="I16" s="25">
        <f t="shared" si="13"/>
        <v>177461</v>
      </c>
      <c r="J16" s="66"/>
      <c r="K16" s="52"/>
    </row>
    <row r="17" spans="1:11" ht="15" customHeight="1" x14ac:dyDescent="0.25">
      <c r="A17" s="44"/>
      <c r="B17" s="60"/>
      <c r="C17" s="104"/>
      <c r="D17" s="42"/>
      <c r="E17" s="5" t="s">
        <v>1</v>
      </c>
      <c r="F17" s="24">
        <f t="shared" si="12"/>
        <v>0</v>
      </c>
      <c r="G17" s="25">
        <f t="shared" si="13"/>
        <v>0</v>
      </c>
      <c r="H17" s="25">
        <f t="shared" si="13"/>
        <v>0</v>
      </c>
      <c r="I17" s="25">
        <f t="shared" si="13"/>
        <v>0</v>
      </c>
      <c r="J17" s="66"/>
      <c r="K17" s="52"/>
    </row>
    <row r="18" spans="1:11" ht="249" customHeight="1" x14ac:dyDescent="0.25">
      <c r="A18" s="45"/>
      <c r="B18" s="10"/>
      <c r="C18" s="104"/>
      <c r="D18" s="42"/>
      <c r="E18" s="8" t="s">
        <v>4</v>
      </c>
      <c r="F18" s="30">
        <f t="shared" si="12"/>
        <v>0</v>
      </c>
      <c r="G18" s="27">
        <f t="shared" si="13"/>
        <v>0</v>
      </c>
      <c r="H18" s="27">
        <f t="shared" si="13"/>
        <v>0</v>
      </c>
      <c r="I18" s="27">
        <f t="shared" si="13"/>
        <v>0</v>
      </c>
      <c r="J18" s="70"/>
      <c r="K18" s="52"/>
    </row>
    <row r="19" spans="1:11" ht="15" customHeight="1" x14ac:dyDescent="0.25">
      <c r="A19" s="41" t="s">
        <v>12</v>
      </c>
      <c r="B19" s="67" t="s">
        <v>12</v>
      </c>
      <c r="C19" s="105" t="s">
        <v>28</v>
      </c>
      <c r="D19" s="41" t="s">
        <v>47</v>
      </c>
      <c r="E19" s="4" t="s">
        <v>6</v>
      </c>
      <c r="F19" s="24">
        <f>SUM(G19:I19)</f>
        <v>9000000</v>
      </c>
      <c r="G19" s="24">
        <f>SUM(G20:G23)</f>
        <v>3000000</v>
      </c>
      <c r="H19" s="24">
        <f t="shared" ref="H19:I19" si="14">SUM(H20:H23)</f>
        <v>3000000</v>
      </c>
      <c r="I19" s="24">
        <f t="shared" si="14"/>
        <v>3000000</v>
      </c>
      <c r="J19" s="108" t="s">
        <v>43</v>
      </c>
      <c r="K19" s="51" t="s">
        <v>23</v>
      </c>
    </row>
    <row r="20" spans="1:11" ht="15" customHeight="1" x14ac:dyDescent="0.25">
      <c r="A20" s="42"/>
      <c r="B20" s="68"/>
      <c r="C20" s="106"/>
      <c r="D20" s="42"/>
      <c r="E20" s="5" t="s">
        <v>3</v>
      </c>
      <c r="F20" s="24">
        <f t="shared" ref="F20:F24" si="15">SUM(G20:I20)</f>
        <v>9000000</v>
      </c>
      <c r="G20" s="25">
        <v>3000000</v>
      </c>
      <c r="H20" s="25">
        <v>3000000</v>
      </c>
      <c r="I20" s="25">
        <v>3000000</v>
      </c>
      <c r="J20" s="109"/>
      <c r="K20" s="52"/>
    </row>
    <row r="21" spans="1:11" ht="15" customHeight="1" x14ac:dyDescent="0.25">
      <c r="A21" s="42"/>
      <c r="B21" s="68"/>
      <c r="C21" s="106"/>
      <c r="D21" s="42"/>
      <c r="E21" s="5" t="s">
        <v>2</v>
      </c>
      <c r="F21" s="24">
        <f t="shared" si="15"/>
        <v>0</v>
      </c>
      <c r="G21" s="25">
        <v>0</v>
      </c>
      <c r="H21" s="25">
        <v>0</v>
      </c>
      <c r="I21" s="25">
        <v>0</v>
      </c>
      <c r="J21" s="109"/>
      <c r="K21" s="52"/>
    </row>
    <row r="22" spans="1:11" ht="15" customHeight="1" x14ac:dyDescent="0.25">
      <c r="A22" s="42"/>
      <c r="B22" s="68"/>
      <c r="C22" s="106"/>
      <c r="D22" s="42"/>
      <c r="E22" s="5" t="s">
        <v>1</v>
      </c>
      <c r="F22" s="24">
        <f t="shared" si="15"/>
        <v>0</v>
      </c>
      <c r="G22" s="25">
        <v>0</v>
      </c>
      <c r="H22" s="25">
        <v>0</v>
      </c>
      <c r="I22" s="25">
        <v>0</v>
      </c>
      <c r="J22" s="109"/>
      <c r="K22" s="52"/>
    </row>
    <row r="23" spans="1:11" ht="15.75" customHeight="1" x14ac:dyDescent="0.25">
      <c r="A23" s="43"/>
      <c r="B23" s="69"/>
      <c r="C23" s="107"/>
      <c r="D23" s="43"/>
      <c r="E23" s="5" t="s">
        <v>4</v>
      </c>
      <c r="F23" s="24">
        <f t="shared" si="15"/>
        <v>0</v>
      </c>
      <c r="G23" s="25">
        <v>0</v>
      </c>
      <c r="H23" s="25">
        <v>0</v>
      </c>
      <c r="I23" s="25">
        <v>0</v>
      </c>
      <c r="J23" s="109"/>
      <c r="K23" s="52"/>
    </row>
    <row r="24" spans="1:11" ht="15" customHeight="1" x14ac:dyDescent="0.25">
      <c r="A24" s="41" t="s">
        <v>13</v>
      </c>
      <c r="B24" s="77" t="s">
        <v>13</v>
      </c>
      <c r="C24" s="38" t="s">
        <v>26</v>
      </c>
      <c r="D24" s="41" t="s">
        <v>47</v>
      </c>
      <c r="E24" s="4" t="s">
        <v>6</v>
      </c>
      <c r="F24" s="24">
        <f t="shared" si="15"/>
        <v>226187877.56999999</v>
      </c>
      <c r="G24" s="24">
        <f t="shared" ref="G24:H24" si="16">SUM(G25:G28)</f>
        <v>74542517.839999989</v>
      </c>
      <c r="H24" s="24">
        <f t="shared" si="16"/>
        <v>75276459.730000004</v>
      </c>
      <c r="I24" s="24">
        <f>I25</f>
        <v>76368900</v>
      </c>
      <c r="J24" s="65" t="s">
        <v>42</v>
      </c>
      <c r="K24" s="51" t="s">
        <v>36</v>
      </c>
    </row>
    <row r="25" spans="1:11" ht="15" customHeight="1" x14ac:dyDescent="0.25">
      <c r="A25" s="42"/>
      <c r="B25" s="78"/>
      <c r="C25" s="39"/>
      <c r="D25" s="42"/>
      <c r="E25" s="5" t="s">
        <v>3</v>
      </c>
      <c r="F25" s="24">
        <f t="shared" ref="F25:F33" si="17">SUM(G25:I25)</f>
        <v>226187877.56999999</v>
      </c>
      <c r="G25" s="25">
        <f>74543788.49-1270.65</f>
        <v>74542517.839999989</v>
      </c>
      <c r="H25" s="25">
        <f>75277700-1240.27</f>
        <v>75276459.730000004</v>
      </c>
      <c r="I25" s="25">
        <v>76368900</v>
      </c>
      <c r="J25" s="66"/>
      <c r="K25" s="52"/>
    </row>
    <row r="26" spans="1:11" ht="15" customHeight="1" x14ac:dyDescent="0.25">
      <c r="A26" s="42"/>
      <c r="B26" s="78"/>
      <c r="C26" s="39"/>
      <c r="D26" s="42"/>
      <c r="E26" s="5" t="s">
        <v>2</v>
      </c>
      <c r="F26" s="24">
        <f t="shared" si="17"/>
        <v>0</v>
      </c>
      <c r="G26" s="25">
        <v>0</v>
      </c>
      <c r="H26" s="25">
        <v>0</v>
      </c>
      <c r="I26" s="25">
        <v>0</v>
      </c>
      <c r="J26" s="66"/>
      <c r="K26" s="52"/>
    </row>
    <row r="27" spans="1:11" ht="15" customHeight="1" x14ac:dyDescent="0.25">
      <c r="A27" s="42"/>
      <c r="B27" s="78"/>
      <c r="C27" s="39"/>
      <c r="D27" s="42"/>
      <c r="E27" s="5" t="s">
        <v>1</v>
      </c>
      <c r="F27" s="24">
        <f t="shared" si="17"/>
        <v>0</v>
      </c>
      <c r="G27" s="25">
        <v>0</v>
      </c>
      <c r="H27" s="25">
        <v>0</v>
      </c>
      <c r="I27" s="25">
        <v>0</v>
      </c>
      <c r="J27" s="66"/>
      <c r="K27" s="52"/>
    </row>
    <row r="28" spans="1:11" ht="15" customHeight="1" x14ac:dyDescent="0.25">
      <c r="A28" s="43"/>
      <c r="B28" s="79"/>
      <c r="C28" s="40"/>
      <c r="D28" s="43"/>
      <c r="E28" s="5" t="s">
        <v>4</v>
      </c>
      <c r="F28" s="24">
        <f t="shared" si="17"/>
        <v>0</v>
      </c>
      <c r="G28" s="25">
        <v>0</v>
      </c>
      <c r="H28" s="25">
        <v>0</v>
      </c>
      <c r="I28" s="25">
        <v>0</v>
      </c>
      <c r="J28" s="70"/>
      <c r="K28" s="52"/>
    </row>
    <row r="29" spans="1:11" ht="15" customHeight="1" x14ac:dyDescent="0.25">
      <c r="A29" s="41" t="s">
        <v>15</v>
      </c>
      <c r="B29" s="41" t="s">
        <v>15</v>
      </c>
      <c r="C29" s="38" t="s">
        <v>27</v>
      </c>
      <c r="D29" s="41" t="s">
        <v>47</v>
      </c>
      <c r="E29" s="4" t="s">
        <v>6</v>
      </c>
      <c r="F29" s="24">
        <f t="shared" si="17"/>
        <v>66079983</v>
      </c>
      <c r="G29" s="24">
        <f t="shared" ref="G29:I29" si="18">SUM(G30:G33)</f>
        <v>22026661</v>
      </c>
      <c r="H29" s="24">
        <f t="shared" si="18"/>
        <v>22026661</v>
      </c>
      <c r="I29" s="24">
        <f t="shared" si="18"/>
        <v>22026661</v>
      </c>
      <c r="J29" s="65" t="s">
        <v>50</v>
      </c>
      <c r="K29" s="51" t="s">
        <v>23</v>
      </c>
    </row>
    <row r="30" spans="1:11" ht="15" customHeight="1" x14ac:dyDescent="0.25">
      <c r="A30" s="42"/>
      <c r="B30" s="42"/>
      <c r="C30" s="39"/>
      <c r="D30" s="42"/>
      <c r="E30" s="5" t="s">
        <v>3</v>
      </c>
      <c r="F30" s="24">
        <f t="shared" si="17"/>
        <v>65547600</v>
      </c>
      <c r="G30" s="25">
        <v>21849200</v>
      </c>
      <c r="H30" s="25">
        <v>21849200</v>
      </c>
      <c r="I30" s="25">
        <v>21849200</v>
      </c>
      <c r="J30" s="66"/>
      <c r="K30" s="52"/>
    </row>
    <row r="31" spans="1:11" ht="15" customHeight="1" x14ac:dyDescent="0.25">
      <c r="A31" s="42"/>
      <c r="B31" s="42"/>
      <c r="C31" s="39"/>
      <c r="D31" s="42"/>
      <c r="E31" s="14" t="s">
        <v>2</v>
      </c>
      <c r="F31" s="24">
        <f t="shared" si="17"/>
        <v>532383</v>
      </c>
      <c r="G31" s="25">
        <v>177461</v>
      </c>
      <c r="H31" s="25">
        <v>177461</v>
      </c>
      <c r="I31" s="25">
        <v>177461</v>
      </c>
      <c r="J31" s="66"/>
      <c r="K31" s="52"/>
    </row>
    <row r="32" spans="1:11" ht="15" customHeight="1" x14ac:dyDescent="0.25">
      <c r="A32" s="42"/>
      <c r="B32" s="42"/>
      <c r="C32" s="39"/>
      <c r="D32" s="42"/>
      <c r="E32" s="5" t="s">
        <v>1</v>
      </c>
      <c r="F32" s="24">
        <f t="shared" si="17"/>
        <v>0</v>
      </c>
      <c r="G32" s="25">
        <v>0</v>
      </c>
      <c r="H32" s="25">
        <v>0</v>
      </c>
      <c r="I32" s="25">
        <v>0</v>
      </c>
      <c r="J32" s="66"/>
      <c r="K32" s="52"/>
    </row>
    <row r="33" spans="1:11" ht="15" customHeight="1" x14ac:dyDescent="0.25">
      <c r="A33" s="43"/>
      <c r="B33" s="43"/>
      <c r="C33" s="40"/>
      <c r="D33" s="43"/>
      <c r="E33" s="5" t="s">
        <v>4</v>
      </c>
      <c r="F33" s="24">
        <f t="shared" si="17"/>
        <v>0</v>
      </c>
      <c r="G33" s="25">
        <v>0</v>
      </c>
      <c r="H33" s="25">
        <v>0</v>
      </c>
      <c r="I33" s="25">
        <v>0</v>
      </c>
      <c r="J33" s="70"/>
      <c r="K33" s="52"/>
    </row>
    <row r="34" spans="1:11" ht="15" customHeight="1" x14ac:dyDescent="0.25">
      <c r="A34" s="41" t="s">
        <v>16</v>
      </c>
      <c r="B34" s="64" t="s">
        <v>16</v>
      </c>
      <c r="C34" s="46" t="s">
        <v>29</v>
      </c>
      <c r="D34" s="41" t="s">
        <v>47</v>
      </c>
      <c r="E34" s="4" t="s">
        <v>6</v>
      </c>
      <c r="F34" s="24">
        <f t="shared" ref="F34:F43" si="19">SUM(G34:I34)</f>
        <v>6041100</v>
      </c>
      <c r="G34" s="24">
        <f t="shared" ref="G34:I34" si="20">SUM(G35:G38)</f>
        <v>2013700</v>
      </c>
      <c r="H34" s="24">
        <f>SUM(H35:H38)</f>
        <v>2013700</v>
      </c>
      <c r="I34" s="24">
        <f t="shared" si="20"/>
        <v>2013700</v>
      </c>
      <c r="J34" s="65" t="s">
        <v>38</v>
      </c>
      <c r="K34" s="51" t="s">
        <v>23</v>
      </c>
    </row>
    <row r="35" spans="1:11" ht="15" customHeight="1" x14ac:dyDescent="0.25">
      <c r="A35" s="42"/>
      <c r="B35" s="42"/>
      <c r="C35" s="47"/>
      <c r="D35" s="42"/>
      <c r="E35" s="5" t="s">
        <v>3</v>
      </c>
      <c r="F35" s="24">
        <f t="shared" si="19"/>
        <v>6041100</v>
      </c>
      <c r="G35" s="25">
        <v>2013700</v>
      </c>
      <c r="H35" s="25">
        <v>2013700</v>
      </c>
      <c r="I35" s="25">
        <v>2013700</v>
      </c>
      <c r="J35" s="66"/>
      <c r="K35" s="52"/>
    </row>
    <row r="36" spans="1:11" ht="15" customHeight="1" x14ac:dyDescent="0.25">
      <c r="A36" s="42"/>
      <c r="B36" s="42"/>
      <c r="C36" s="47"/>
      <c r="D36" s="42"/>
      <c r="E36" s="5" t="s">
        <v>2</v>
      </c>
      <c r="F36" s="24">
        <f t="shared" si="19"/>
        <v>0</v>
      </c>
      <c r="G36" s="25">
        <v>0</v>
      </c>
      <c r="H36" s="25">
        <v>0</v>
      </c>
      <c r="I36" s="25">
        <v>0</v>
      </c>
      <c r="J36" s="66"/>
      <c r="K36" s="52"/>
    </row>
    <row r="37" spans="1:11" ht="15" customHeight="1" x14ac:dyDescent="0.25">
      <c r="A37" s="42"/>
      <c r="B37" s="42"/>
      <c r="C37" s="47"/>
      <c r="D37" s="42"/>
      <c r="E37" s="5" t="s">
        <v>1</v>
      </c>
      <c r="F37" s="24">
        <f t="shared" si="19"/>
        <v>0</v>
      </c>
      <c r="G37" s="25">
        <v>0</v>
      </c>
      <c r="H37" s="25">
        <v>0</v>
      </c>
      <c r="I37" s="25">
        <v>0</v>
      </c>
      <c r="J37" s="66"/>
      <c r="K37" s="52"/>
    </row>
    <row r="38" spans="1:11" ht="15" customHeight="1" x14ac:dyDescent="0.25">
      <c r="A38" s="43"/>
      <c r="B38" s="43"/>
      <c r="C38" s="48"/>
      <c r="D38" s="43"/>
      <c r="E38" s="6" t="s">
        <v>4</v>
      </c>
      <c r="F38" s="26">
        <f t="shared" si="19"/>
        <v>0</v>
      </c>
      <c r="G38" s="27">
        <v>0</v>
      </c>
      <c r="H38" s="27">
        <v>0</v>
      </c>
      <c r="I38" s="27">
        <v>0</v>
      </c>
      <c r="J38" s="66"/>
      <c r="K38" s="52"/>
    </row>
    <row r="39" spans="1:11" ht="15" customHeight="1" x14ac:dyDescent="0.25">
      <c r="A39" s="41" t="s">
        <v>17</v>
      </c>
      <c r="B39" s="64" t="s">
        <v>17</v>
      </c>
      <c r="C39" s="38" t="s">
        <v>30</v>
      </c>
      <c r="D39" s="41" t="s">
        <v>47</v>
      </c>
      <c r="E39" s="4" t="s">
        <v>6</v>
      </c>
      <c r="F39" s="24">
        <f t="shared" si="19"/>
        <v>1295000</v>
      </c>
      <c r="G39" s="24">
        <f t="shared" ref="G39:I39" si="21">SUM(G40:G43)</f>
        <v>565000</v>
      </c>
      <c r="H39" s="24">
        <f t="shared" si="21"/>
        <v>365000</v>
      </c>
      <c r="I39" s="24">
        <f t="shared" si="21"/>
        <v>365000</v>
      </c>
      <c r="J39" s="65" t="s">
        <v>39</v>
      </c>
      <c r="K39" s="51" t="s">
        <v>23</v>
      </c>
    </row>
    <row r="40" spans="1:11" ht="15" customHeight="1" x14ac:dyDescent="0.25">
      <c r="A40" s="42"/>
      <c r="B40" s="42"/>
      <c r="C40" s="39"/>
      <c r="D40" s="42"/>
      <c r="E40" s="5" t="s">
        <v>3</v>
      </c>
      <c r="F40" s="24">
        <f t="shared" si="19"/>
        <v>1295000</v>
      </c>
      <c r="G40" s="25">
        <v>565000</v>
      </c>
      <c r="H40" s="25">
        <v>365000</v>
      </c>
      <c r="I40" s="25">
        <v>365000</v>
      </c>
      <c r="J40" s="66"/>
      <c r="K40" s="52"/>
    </row>
    <row r="41" spans="1:11" ht="15" customHeight="1" x14ac:dyDescent="0.25">
      <c r="A41" s="42"/>
      <c r="B41" s="42"/>
      <c r="C41" s="39"/>
      <c r="D41" s="42"/>
      <c r="E41" s="5" t="s">
        <v>2</v>
      </c>
      <c r="F41" s="24">
        <f t="shared" si="19"/>
        <v>0</v>
      </c>
      <c r="G41" s="25">
        <v>0</v>
      </c>
      <c r="H41" s="25">
        <v>0</v>
      </c>
      <c r="I41" s="25">
        <v>0</v>
      </c>
      <c r="J41" s="66"/>
      <c r="K41" s="52"/>
    </row>
    <row r="42" spans="1:11" ht="15" customHeight="1" x14ac:dyDescent="0.25">
      <c r="A42" s="42"/>
      <c r="B42" s="42"/>
      <c r="C42" s="39"/>
      <c r="D42" s="42"/>
      <c r="E42" s="5" t="s">
        <v>1</v>
      </c>
      <c r="F42" s="24">
        <f t="shared" si="19"/>
        <v>0</v>
      </c>
      <c r="G42" s="25">
        <v>0</v>
      </c>
      <c r="H42" s="25">
        <v>0</v>
      </c>
      <c r="I42" s="25">
        <v>0</v>
      </c>
      <c r="J42" s="66"/>
      <c r="K42" s="52"/>
    </row>
    <row r="43" spans="1:11" ht="15" customHeight="1" x14ac:dyDescent="0.25">
      <c r="A43" s="43"/>
      <c r="B43" s="43"/>
      <c r="C43" s="40"/>
      <c r="D43" s="43"/>
      <c r="E43" s="6" t="s">
        <v>4</v>
      </c>
      <c r="F43" s="26">
        <f t="shared" si="19"/>
        <v>0</v>
      </c>
      <c r="G43" s="27">
        <v>0</v>
      </c>
      <c r="H43" s="27">
        <v>0</v>
      </c>
      <c r="I43" s="27">
        <v>0</v>
      </c>
      <c r="J43" s="66"/>
      <c r="K43" s="52"/>
    </row>
    <row r="44" spans="1:11" ht="15" customHeight="1" x14ac:dyDescent="0.25">
      <c r="A44" s="41" t="s">
        <v>18</v>
      </c>
      <c r="B44" s="64" t="s">
        <v>18</v>
      </c>
      <c r="C44" s="38" t="s">
        <v>31</v>
      </c>
      <c r="D44" s="41" t="s">
        <v>47</v>
      </c>
      <c r="E44" s="4" t="s">
        <v>6</v>
      </c>
      <c r="F44" s="24">
        <f t="shared" ref="F44:F53" si="22">SUM(G44:I44)</f>
        <v>26729100</v>
      </c>
      <c r="G44" s="24">
        <f t="shared" ref="G44:I44" si="23">SUM(G45:G48)</f>
        <v>8909700</v>
      </c>
      <c r="H44" s="24">
        <f t="shared" si="23"/>
        <v>8909700</v>
      </c>
      <c r="I44" s="24">
        <f t="shared" si="23"/>
        <v>8909700</v>
      </c>
      <c r="J44" s="65" t="s">
        <v>51</v>
      </c>
      <c r="K44" s="51" t="s">
        <v>23</v>
      </c>
    </row>
    <row r="45" spans="1:11" ht="15" customHeight="1" x14ac:dyDescent="0.25">
      <c r="A45" s="42"/>
      <c r="B45" s="42"/>
      <c r="C45" s="39"/>
      <c r="D45" s="42"/>
      <c r="E45" s="5" t="s">
        <v>3</v>
      </c>
      <c r="F45" s="24">
        <f t="shared" si="22"/>
        <v>26729100</v>
      </c>
      <c r="G45" s="25">
        <v>8909700</v>
      </c>
      <c r="H45" s="25">
        <v>8909700</v>
      </c>
      <c r="I45" s="25">
        <v>8909700</v>
      </c>
      <c r="J45" s="66"/>
      <c r="K45" s="52"/>
    </row>
    <row r="46" spans="1:11" ht="15" customHeight="1" x14ac:dyDescent="0.25">
      <c r="A46" s="42"/>
      <c r="B46" s="42"/>
      <c r="C46" s="39"/>
      <c r="D46" s="42"/>
      <c r="E46" s="5" t="s">
        <v>2</v>
      </c>
      <c r="F46" s="24">
        <f t="shared" si="22"/>
        <v>0</v>
      </c>
      <c r="G46" s="25">
        <v>0</v>
      </c>
      <c r="H46" s="25">
        <v>0</v>
      </c>
      <c r="I46" s="25">
        <v>0</v>
      </c>
      <c r="J46" s="66"/>
      <c r="K46" s="52"/>
    </row>
    <row r="47" spans="1:11" ht="15" customHeight="1" x14ac:dyDescent="0.25">
      <c r="A47" s="42"/>
      <c r="B47" s="42"/>
      <c r="C47" s="39"/>
      <c r="D47" s="42"/>
      <c r="E47" s="5" t="s">
        <v>1</v>
      </c>
      <c r="F47" s="24">
        <f t="shared" si="22"/>
        <v>0</v>
      </c>
      <c r="G47" s="25">
        <v>0</v>
      </c>
      <c r="H47" s="25">
        <v>0</v>
      </c>
      <c r="I47" s="25">
        <v>0</v>
      </c>
      <c r="J47" s="66"/>
      <c r="K47" s="52"/>
    </row>
    <row r="48" spans="1:11" ht="15" customHeight="1" x14ac:dyDescent="0.25">
      <c r="A48" s="43"/>
      <c r="B48" s="43"/>
      <c r="C48" s="40"/>
      <c r="D48" s="43"/>
      <c r="E48" s="5" t="s">
        <v>4</v>
      </c>
      <c r="F48" s="24">
        <f t="shared" si="22"/>
        <v>0</v>
      </c>
      <c r="G48" s="25">
        <v>0</v>
      </c>
      <c r="H48" s="25">
        <v>0</v>
      </c>
      <c r="I48" s="25">
        <v>0</v>
      </c>
      <c r="J48" s="66"/>
      <c r="K48" s="52"/>
    </row>
    <row r="49" spans="1:11" ht="15" customHeight="1" x14ac:dyDescent="0.25">
      <c r="A49" s="41" t="s">
        <v>19</v>
      </c>
      <c r="B49" s="64" t="s">
        <v>19</v>
      </c>
      <c r="C49" s="38" t="s">
        <v>32</v>
      </c>
      <c r="D49" s="41" t="s">
        <v>47</v>
      </c>
      <c r="E49" s="4" t="s">
        <v>6</v>
      </c>
      <c r="F49" s="24">
        <f t="shared" si="22"/>
        <v>273000</v>
      </c>
      <c r="G49" s="24">
        <f t="shared" ref="G49:I49" si="24">SUM(G50:G53)</f>
        <v>91000</v>
      </c>
      <c r="H49" s="24">
        <f t="shared" si="24"/>
        <v>91000</v>
      </c>
      <c r="I49" s="24">
        <f t="shared" si="24"/>
        <v>91000</v>
      </c>
      <c r="J49" s="65" t="s">
        <v>40</v>
      </c>
      <c r="K49" s="51" t="s">
        <v>69</v>
      </c>
    </row>
    <row r="50" spans="1:11" ht="15" customHeight="1" x14ac:dyDescent="0.25">
      <c r="A50" s="42"/>
      <c r="B50" s="42"/>
      <c r="C50" s="39"/>
      <c r="D50" s="42"/>
      <c r="E50" s="5" t="s">
        <v>3</v>
      </c>
      <c r="F50" s="24">
        <f t="shared" si="22"/>
        <v>273000</v>
      </c>
      <c r="G50" s="25">
        <v>91000</v>
      </c>
      <c r="H50" s="25">
        <v>91000</v>
      </c>
      <c r="I50" s="25">
        <v>91000</v>
      </c>
      <c r="J50" s="66"/>
      <c r="K50" s="52"/>
    </row>
    <row r="51" spans="1:11" ht="15" customHeight="1" x14ac:dyDescent="0.25">
      <c r="A51" s="42"/>
      <c r="B51" s="42"/>
      <c r="C51" s="39"/>
      <c r="D51" s="42"/>
      <c r="E51" s="5" t="s">
        <v>2</v>
      </c>
      <c r="F51" s="24">
        <f t="shared" si="22"/>
        <v>0</v>
      </c>
      <c r="G51" s="25">
        <v>0</v>
      </c>
      <c r="H51" s="25">
        <v>0</v>
      </c>
      <c r="I51" s="25">
        <v>0</v>
      </c>
      <c r="J51" s="66"/>
      <c r="K51" s="52"/>
    </row>
    <row r="52" spans="1:11" ht="15" customHeight="1" x14ac:dyDescent="0.25">
      <c r="A52" s="42"/>
      <c r="B52" s="42"/>
      <c r="C52" s="39"/>
      <c r="D52" s="42"/>
      <c r="E52" s="5" t="s">
        <v>1</v>
      </c>
      <c r="F52" s="24">
        <f t="shared" si="22"/>
        <v>0</v>
      </c>
      <c r="G52" s="25">
        <v>0</v>
      </c>
      <c r="H52" s="25">
        <v>0</v>
      </c>
      <c r="I52" s="25">
        <v>0</v>
      </c>
      <c r="J52" s="66"/>
      <c r="K52" s="52"/>
    </row>
    <row r="53" spans="1:11" ht="15" customHeight="1" x14ac:dyDescent="0.25">
      <c r="A53" s="43"/>
      <c r="B53" s="43"/>
      <c r="C53" s="40"/>
      <c r="D53" s="43"/>
      <c r="E53" s="5" t="s">
        <v>4</v>
      </c>
      <c r="F53" s="24">
        <f t="shared" si="22"/>
        <v>0</v>
      </c>
      <c r="G53" s="25">
        <v>0</v>
      </c>
      <c r="H53" s="25">
        <v>0</v>
      </c>
      <c r="I53" s="25">
        <v>0</v>
      </c>
      <c r="J53" s="70"/>
      <c r="K53" s="52"/>
    </row>
    <row r="54" spans="1:11" ht="15.75" customHeight="1" x14ac:dyDescent="0.25">
      <c r="A54" s="74">
        <v>2</v>
      </c>
      <c r="B54" s="75">
        <v>2</v>
      </c>
      <c r="C54" s="44" t="s">
        <v>54</v>
      </c>
      <c r="D54" s="36" t="s">
        <v>47</v>
      </c>
      <c r="E54" s="4" t="s">
        <v>6</v>
      </c>
      <c r="F54" s="24">
        <f>SUM(G54:I54)</f>
        <v>77109200</v>
      </c>
      <c r="G54" s="24">
        <f>SUM(G55:G58)</f>
        <v>30706500</v>
      </c>
      <c r="H54" s="24">
        <f t="shared" ref="H54" si="25">SUM(H55:H58)</f>
        <v>29402700</v>
      </c>
      <c r="I54" s="24">
        <f>SUM(I55:I58)</f>
        <v>17000000</v>
      </c>
      <c r="J54" s="61" t="s">
        <v>20</v>
      </c>
      <c r="K54" s="51" t="s">
        <v>67</v>
      </c>
    </row>
    <row r="55" spans="1:11" x14ac:dyDescent="0.25">
      <c r="A55" s="44"/>
      <c r="B55" s="75"/>
      <c r="C55" s="44"/>
      <c r="D55" s="36"/>
      <c r="E55" s="4" t="s">
        <v>3</v>
      </c>
      <c r="F55" s="24">
        <f t="shared" ref="F55:F57" si="26">SUM(G55:I55)</f>
        <v>52002510.920000002</v>
      </c>
      <c r="G55" s="24">
        <f>G60+G75</f>
        <v>18001270.649999999</v>
      </c>
      <c r="H55" s="24">
        <f t="shared" ref="H55" si="27">H60+H75</f>
        <v>17001240.27</v>
      </c>
      <c r="I55" s="24">
        <f>I60+I75</f>
        <v>17000000</v>
      </c>
      <c r="J55" s="62"/>
      <c r="K55" s="52"/>
    </row>
    <row r="56" spans="1:11" x14ac:dyDescent="0.25">
      <c r="A56" s="44"/>
      <c r="B56" s="75"/>
      <c r="C56" s="44"/>
      <c r="D56" s="36"/>
      <c r="E56" s="4" t="s">
        <v>2</v>
      </c>
      <c r="F56" s="24">
        <f t="shared" si="26"/>
        <v>10794489.08</v>
      </c>
      <c r="G56" s="24">
        <f t="shared" ref="G56:G57" si="28">G61+G76</f>
        <v>5462529.3499999996</v>
      </c>
      <c r="H56" s="24">
        <f t="shared" ref="H56:I56" si="29">H61+H76</f>
        <v>5331959.7300000004</v>
      </c>
      <c r="I56" s="24">
        <f t="shared" si="29"/>
        <v>0</v>
      </c>
      <c r="J56" s="62"/>
      <c r="K56" s="52"/>
    </row>
    <row r="57" spans="1:11" x14ac:dyDescent="0.25">
      <c r="A57" s="44"/>
      <c r="B57" s="75"/>
      <c r="C57" s="44"/>
      <c r="D57" s="36"/>
      <c r="E57" s="4" t="s">
        <v>1</v>
      </c>
      <c r="F57" s="24">
        <f t="shared" si="26"/>
        <v>14312200</v>
      </c>
      <c r="G57" s="24">
        <f t="shared" si="28"/>
        <v>7242700</v>
      </c>
      <c r="H57" s="24">
        <f t="shared" ref="H57:I57" si="30">H62+H77</f>
        <v>7069500</v>
      </c>
      <c r="I57" s="24">
        <f t="shared" si="30"/>
        <v>0</v>
      </c>
      <c r="J57" s="62"/>
      <c r="K57" s="52"/>
    </row>
    <row r="58" spans="1:11" x14ac:dyDescent="0.25">
      <c r="A58" s="45"/>
      <c r="B58" s="76"/>
      <c r="C58" s="45"/>
      <c r="D58" s="36"/>
      <c r="E58" s="4" t="s">
        <v>4</v>
      </c>
      <c r="F58" s="24">
        <f t="shared" ref="F58" si="31">SUM(G58:I58)</f>
        <v>0</v>
      </c>
      <c r="G58" s="24">
        <v>0</v>
      </c>
      <c r="H58" s="24">
        <v>0</v>
      </c>
      <c r="I58" s="24">
        <f t="shared" ref="I58" si="32">I63+I78</f>
        <v>0</v>
      </c>
      <c r="J58" s="63"/>
      <c r="K58" s="53"/>
    </row>
    <row r="59" spans="1:11" ht="17.25" customHeight="1" x14ac:dyDescent="0.25">
      <c r="A59" s="85" t="s">
        <v>48</v>
      </c>
      <c r="B59" s="71" t="s">
        <v>24</v>
      </c>
      <c r="C59" s="74" t="s">
        <v>55</v>
      </c>
      <c r="D59" s="42" t="s">
        <v>47</v>
      </c>
      <c r="E59" s="4" t="s">
        <v>6</v>
      </c>
      <c r="F59" s="24">
        <f>SUM(G59:I59)</f>
        <v>52000000</v>
      </c>
      <c r="G59" s="24">
        <f>SUM(G60:G63)</f>
        <v>18000000</v>
      </c>
      <c r="H59" s="24">
        <f t="shared" ref="H59:I59" si="33">SUM(H60:H63)</f>
        <v>17000000</v>
      </c>
      <c r="I59" s="24">
        <f t="shared" si="33"/>
        <v>17000000</v>
      </c>
      <c r="J59" s="54" t="s">
        <v>70</v>
      </c>
      <c r="K59" s="51" t="s">
        <v>56</v>
      </c>
    </row>
    <row r="60" spans="1:11" ht="17.25" customHeight="1" x14ac:dyDescent="0.25">
      <c r="A60" s="44"/>
      <c r="B60" s="72"/>
      <c r="C60" s="44"/>
      <c r="D60" s="42"/>
      <c r="E60" s="5" t="s">
        <v>3</v>
      </c>
      <c r="F60" s="24">
        <f t="shared" ref="F60:F68" si="34">SUM(G60:I60)</f>
        <v>52000000</v>
      </c>
      <c r="G60" s="25">
        <f>G65+G70</f>
        <v>18000000</v>
      </c>
      <c r="H60" s="25">
        <f t="shared" ref="H60:I60" si="35">H65+H70</f>
        <v>17000000</v>
      </c>
      <c r="I60" s="25">
        <f t="shared" si="35"/>
        <v>17000000</v>
      </c>
      <c r="J60" s="55"/>
      <c r="K60" s="52"/>
    </row>
    <row r="61" spans="1:11" ht="17.25" customHeight="1" x14ac:dyDescent="0.25">
      <c r="A61" s="44"/>
      <c r="B61" s="72"/>
      <c r="C61" s="44"/>
      <c r="D61" s="42"/>
      <c r="E61" s="5" t="s">
        <v>2</v>
      </c>
      <c r="F61" s="24">
        <f t="shared" si="34"/>
        <v>0</v>
      </c>
      <c r="G61" s="25">
        <f t="shared" ref="G61:G63" si="36">G66+G71</f>
        <v>0</v>
      </c>
      <c r="H61" s="25">
        <f t="shared" ref="H61:I61" si="37">H66+H71</f>
        <v>0</v>
      </c>
      <c r="I61" s="25">
        <f t="shared" si="37"/>
        <v>0</v>
      </c>
      <c r="J61" s="55"/>
      <c r="K61" s="52"/>
    </row>
    <row r="62" spans="1:11" ht="17.25" customHeight="1" x14ac:dyDescent="0.25">
      <c r="A62" s="44"/>
      <c r="B62" s="72"/>
      <c r="C62" s="44"/>
      <c r="D62" s="42"/>
      <c r="E62" s="5" t="s">
        <v>1</v>
      </c>
      <c r="F62" s="24">
        <f t="shared" si="34"/>
        <v>0</v>
      </c>
      <c r="G62" s="25">
        <f t="shared" si="36"/>
        <v>0</v>
      </c>
      <c r="H62" s="25">
        <f t="shared" ref="H62:I62" si="38">H67+H72</f>
        <v>0</v>
      </c>
      <c r="I62" s="25">
        <f t="shared" si="38"/>
        <v>0</v>
      </c>
      <c r="J62" s="55"/>
      <c r="K62" s="52"/>
    </row>
    <row r="63" spans="1:11" ht="24.75" customHeight="1" x14ac:dyDescent="0.25">
      <c r="A63" s="45"/>
      <c r="B63" s="73"/>
      <c r="C63" s="45"/>
      <c r="D63" s="42"/>
      <c r="E63" s="17" t="s">
        <v>4</v>
      </c>
      <c r="F63" s="26">
        <f t="shared" si="34"/>
        <v>0</v>
      </c>
      <c r="G63" s="27">
        <f t="shared" si="36"/>
        <v>0</v>
      </c>
      <c r="H63" s="27">
        <f t="shared" ref="H63:I63" si="39">H68+H73</f>
        <v>0</v>
      </c>
      <c r="I63" s="27">
        <f t="shared" si="39"/>
        <v>0</v>
      </c>
      <c r="J63" s="56"/>
      <c r="K63" s="53"/>
    </row>
    <row r="64" spans="1:11" x14ac:dyDescent="0.25">
      <c r="A64" s="41" t="s">
        <v>14</v>
      </c>
      <c r="B64" s="41" t="s">
        <v>58</v>
      </c>
      <c r="C64" s="46" t="s">
        <v>33</v>
      </c>
      <c r="D64" s="41" t="s">
        <v>47</v>
      </c>
      <c r="E64" s="4" t="s">
        <v>6</v>
      </c>
      <c r="F64" s="24">
        <f t="shared" si="34"/>
        <v>51000000</v>
      </c>
      <c r="G64" s="24">
        <f t="shared" ref="G64:I64" si="40">SUM(G65:G68)</f>
        <v>17000000</v>
      </c>
      <c r="H64" s="24">
        <f t="shared" si="40"/>
        <v>17000000</v>
      </c>
      <c r="I64" s="24">
        <f t="shared" si="40"/>
        <v>17000000</v>
      </c>
      <c r="J64" s="57" t="s">
        <v>41</v>
      </c>
      <c r="K64" s="51" t="s">
        <v>23</v>
      </c>
    </row>
    <row r="65" spans="1:11" x14ac:dyDescent="0.25">
      <c r="A65" s="42"/>
      <c r="B65" s="86"/>
      <c r="C65" s="47"/>
      <c r="D65" s="42"/>
      <c r="E65" s="5" t="s">
        <v>3</v>
      </c>
      <c r="F65" s="24">
        <f t="shared" si="34"/>
        <v>51000000</v>
      </c>
      <c r="G65" s="25">
        <v>17000000</v>
      </c>
      <c r="H65" s="25">
        <v>17000000</v>
      </c>
      <c r="I65" s="25">
        <v>17000000</v>
      </c>
      <c r="J65" s="57"/>
      <c r="K65" s="52"/>
    </row>
    <row r="66" spans="1:11" ht="16.5" customHeight="1" x14ac:dyDescent="0.25">
      <c r="A66" s="42"/>
      <c r="B66" s="86"/>
      <c r="C66" s="47"/>
      <c r="D66" s="42"/>
      <c r="E66" s="5" t="s">
        <v>2</v>
      </c>
      <c r="F66" s="24">
        <f t="shared" si="34"/>
        <v>0</v>
      </c>
      <c r="G66" s="25">
        <v>0</v>
      </c>
      <c r="H66" s="25">
        <v>0</v>
      </c>
      <c r="I66" s="25">
        <v>0</v>
      </c>
      <c r="J66" s="57"/>
      <c r="K66" s="52"/>
    </row>
    <row r="67" spans="1:11" ht="15.75" customHeight="1" x14ac:dyDescent="0.25">
      <c r="A67" s="42"/>
      <c r="B67" s="86"/>
      <c r="C67" s="47"/>
      <c r="D67" s="42"/>
      <c r="E67" s="5" t="s">
        <v>1</v>
      </c>
      <c r="F67" s="24">
        <f t="shared" si="34"/>
        <v>0</v>
      </c>
      <c r="G67" s="25">
        <v>0</v>
      </c>
      <c r="H67" s="25">
        <v>0</v>
      </c>
      <c r="I67" s="25">
        <v>0</v>
      </c>
      <c r="J67" s="57"/>
      <c r="K67" s="52"/>
    </row>
    <row r="68" spans="1:11" ht="15.75" customHeight="1" x14ac:dyDescent="0.25">
      <c r="A68" s="43"/>
      <c r="B68" s="87"/>
      <c r="C68" s="48"/>
      <c r="D68" s="43"/>
      <c r="E68" s="5" t="s">
        <v>4</v>
      </c>
      <c r="F68" s="24">
        <f t="shared" si="34"/>
        <v>0</v>
      </c>
      <c r="G68" s="25">
        <v>0</v>
      </c>
      <c r="H68" s="25">
        <v>0</v>
      </c>
      <c r="I68" s="25">
        <v>0</v>
      </c>
      <c r="J68" s="58"/>
      <c r="K68" s="53"/>
    </row>
    <row r="69" spans="1:11" ht="15.75" customHeight="1" x14ac:dyDescent="0.25">
      <c r="A69" s="41" t="s">
        <v>49</v>
      </c>
      <c r="B69" s="41" t="s">
        <v>73</v>
      </c>
      <c r="C69" s="46" t="s">
        <v>52</v>
      </c>
      <c r="D69" s="41">
        <v>2027</v>
      </c>
      <c r="E69" s="4" t="s">
        <v>6</v>
      </c>
      <c r="F69" s="24">
        <f t="shared" ref="F69:F73" si="41">SUM(G69:I69)</f>
        <v>1000000</v>
      </c>
      <c r="G69" s="24">
        <f t="shared" ref="G69:I69" si="42">SUM(G70:G73)</f>
        <v>1000000</v>
      </c>
      <c r="H69" s="24">
        <f t="shared" si="42"/>
        <v>0</v>
      </c>
      <c r="I69" s="24">
        <f t="shared" si="42"/>
        <v>0</v>
      </c>
      <c r="J69" s="57" t="s">
        <v>62</v>
      </c>
      <c r="K69" s="51" t="s">
        <v>37</v>
      </c>
    </row>
    <row r="70" spans="1:11" ht="15.75" customHeight="1" x14ac:dyDescent="0.25">
      <c r="A70" s="42"/>
      <c r="B70" s="86"/>
      <c r="C70" s="47"/>
      <c r="D70" s="42"/>
      <c r="E70" s="5" t="s">
        <v>3</v>
      </c>
      <c r="F70" s="24">
        <f t="shared" si="41"/>
        <v>1000000</v>
      </c>
      <c r="G70" s="25">
        <v>1000000</v>
      </c>
      <c r="H70" s="25">
        <v>0</v>
      </c>
      <c r="I70" s="25">
        <v>0</v>
      </c>
      <c r="J70" s="57"/>
      <c r="K70" s="52"/>
    </row>
    <row r="71" spans="1:11" ht="15.75" customHeight="1" x14ac:dyDescent="0.25">
      <c r="A71" s="42"/>
      <c r="B71" s="86"/>
      <c r="C71" s="47"/>
      <c r="D71" s="42"/>
      <c r="E71" s="5" t="s">
        <v>2</v>
      </c>
      <c r="F71" s="24">
        <f t="shared" si="41"/>
        <v>0</v>
      </c>
      <c r="G71" s="25">
        <v>0</v>
      </c>
      <c r="H71" s="25">
        <v>0</v>
      </c>
      <c r="I71" s="25">
        <v>0</v>
      </c>
      <c r="J71" s="57"/>
      <c r="K71" s="52"/>
    </row>
    <row r="72" spans="1:11" ht="15.75" customHeight="1" x14ac:dyDescent="0.25">
      <c r="A72" s="42"/>
      <c r="B72" s="86"/>
      <c r="C72" s="47"/>
      <c r="D72" s="42"/>
      <c r="E72" s="5" t="s">
        <v>1</v>
      </c>
      <c r="F72" s="24">
        <f t="shared" si="41"/>
        <v>0</v>
      </c>
      <c r="G72" s="25">
        <v>0</v>
      </c>
      <c r="H72" s="25">
        <v>0</v>
      </c>
      <c r="I72" s="25">
        <v>0</v>
      </c>
      <c r="J72" s="57"/>
      <c r="K72" s="52"/>
    </row>
    <row r="73" spans="1:11" ht="15.75" customHeight="1" x14ac:dyDescent="0.25">
      <c r="A73" s="43"/>
      <c r="B73" s="87"/>
      <c r="C73" s="48"/>
      <c r="D73" s="43"/>
      <c r="E73" s="5" t="s">
        <v>4</v>
      </c>
      <c r="F73" s="24">
        <f t="shared" si="41"/>
        <v>0</v>
      </c>
      <c r="G73" s="25">
        <v>0</v>
      </c>
      <c r="H73" s="25">
        <v>0</v>
      </c>
      <c r="I73" s="25">
        <v>0</v>
      </c>
      <c r="J73" s="58"/>
      <c r="K73" s="53"/>
    </row>
    <row r="74" spans="1:11" ht="15.75" customHeight="1" x14ac:dyDescent="0.25">
      <c r="A74" s="35" t="s">
        <v>24</v>
      </c>
      <c r="B74" s="35" t="s">
        <v>25</v>
      </c>
      <c r="C74" s="49" t="s">
        <v>63</v>
      </c>
      <c r="D74" s="36" t="s">
        <v>61</v>
      </c>
      <c r="E74" s="20" t="s">
        <v>6</v>
      </c>
      <c r="F74" s="21">
        <f>SUM(G74:I74)</f>
        <v>25109200</v>
      </c>
      <c r="G74" s="21">
        <f>SUM(G75:G78)</f>
        <v>12706500</v>
      </c>
      <c r="H74" s="21">
        <f t="shared" ref="H74:I74" si="43">SUM(H75:H78)</f>
        <v>12402700</v>
      </c>
      <c r="I74" s="21">
        <f t="shared" si="43"/>
        <v>0</v>
      </c>
      <c r="J74" s="37" t="s">
        <v>64</v>
      </c>
      <c r="K74" s="34" t="s">
        <v>66</v>
      </c>
    </row>
    <row r="75" spans="1:11" x14ac:dyDescent="0.25">
      <c r="A75" s="35"/>
      <c r="B75" s="35"/>
      <c r="C75" s="49"/>
      <c r="D75" s="36"/>
      <c r="E75" s="16" t="s">
        <v>3</v>
      </c>
      <c r="F75" s="22">
        <f t="shared" ref="F75:F78" si="44">SUM(G75:I75)</f>
        <v>2510.92</v>
      </c>
      <c r="G75" s="33">
        <f>G80</f>
        <v>1270.6500000000001</v>
      </c>
      <c r="H75" s="33">
        <f>H80</f>
        <v>1240.27</v>
      </c>
      <c r="I75" s="22">
        <f>I80</f>
        <v>0</v>
      </c>
      <c r="J75" s="50"/>
      <c r="K75" s="34"/>
    </row>
    <row r="76" spans="1:11" x14ac:dyDescent="0.25">
      <c r="A76" s="35"/>
      <c r="B76" s="35"/>
      <c r="C76" s="49"/>
      <c r="D76" s="36"/>
      <c r="E76" s="16" t="s">
        <v>2</v>
      </c>
      <c r="F76" s="22">
        <f t="shared" si="44"/>
        <v>10794489.08</v>
      </c>
      <c r="G76" s="22">
        <f t="shared" ref="G76:G78" si="45">G81</f>
        <v>5462529.3499999996</v>
      </c>
      <c r="H76" s="22">
        <f t="shared" ref="H76:I76" si="46">H81</f>
        <v>5331959.7300000004</v>
      </c>
      <c r="I76" s="22">
        <f t="shared" si="46"/>
        <v>0</v>
      </c>
      <c r="J76" s="50"/>
      <c r="K76" s="34"/>
    </row>
    <row r="77" spans="1:11" x14ac:dyDescent="0.25">
      <c r="A77" s="35"/>
      <c r="B77" s="35"/>
      <c r="C77" s="49"/>
      <c r="D77" s="36"/>
      <c r="E77" s="16" t="s">
        <v>1</v>
      </c>
      <c r="F77" s="22">
        <f t="shared" si="44"/>
        <v>14312200</v>
      </c>
      <c r="G77" s="22">
        <f t="shared" si="45"/>
        <v>7242700</v>
      </c>
      <c r="H77" s="22">
        <f t="shared" ref="H77:I77" si="47">H82</f>
        <v>7069500</v>
      </c>
      <c r="I77" s="22">
        <f t="shared" si="47"/>
        <v>0</v>
      </c>
      <c r="J77" s="50"/>
      <c r="K77" s="34"/>
    </row>
    <row r="78" spans="1:11" x14ac:dyDescent="0.25">
      <c r="A78" s="35"/>
      <c r="B78" s="35"/>
      <c r="C78" s="49"/>
      <c r="D78" s="36"/>
      <c r="E78" s="16" t="s">
        <v>4</v>
      </c>
      <c r="F78" s="22">
        <f t="shared" si="44"/>
        <v>0</v>
      </c>
      <c r="G78" s="22" t="str">
        <f t="shared" si="45"/>
        <v xml:space="preserve"> -     </v>
      </c>
      <c r="H78" s="22" t="str">
        <f t="shared" ref="H78:I78" si="48">H83</f>
        <v xml:space="preserve"> -     </v>
      </c>
      <c r="I78" s="22">
        <f t="shared" si="48"/>
        <v>0</v>
      </c>
      <c r="J78" s="50"/>
      <c r="K78" s="34"/>
    </row>
    <row r="79" spans="1:11" ht="15.75" customHeight="1" x14ac:dyDescent="0.25">
      <c r="A79" s="36" t="s">
        <v>58</v>
      </c>
      <c r="B79" s="36" t="s">
        <v>59</v>
      </c>
      <c r="C79" s="37" t="s">
        <v>60</v>
      </c>
      <c r="D79" s="36" t="s">
        <v>61</v>
      </c>
      <c r="E79" s="19" t="s">
        <v>6</v>
      </c>
      <c r="F79" s="21">
        <f>SUM(F80:F83)</f>
        <v>25109200</v>
      </c>
      <c r="G79" s="21">
        <f t="shared" ref="G79:I79" si="49">SUM(G80:G83)</f>
        <v>12706500</v>
      </c>
      <c r="H79" s="21">
        <f t="shared" si="49"/>
        <v>12402700</v>
      </c>
      <c r="I79" s="21">
        <f t="shared" si="49"/>
        <v>0</v>
      </c>
      <c r="J79" s="37" t="s">
        <v>65</v>
      </c>
      <c r="K79" s="34" t="s">
        <v>66</v>
      </c>
    </row>
    <row r="80" spans="1:11" x14ac:dyDescent="0.25">
      <c r="A80" s="36"/>
      <c r="B80" s="36"/>
      <c r="C80" s="37"/>
      <c r="D80" s="36"/>
      <c r="E80" s="15" t="s">
        <v>3</v>
      </c>
      <c r="F80" s="22">
        <f>SUM(G80:I80)</f>
        <v>2510.92</v>
      </c>
      <c r="G80" s="33">
        <v>1270.6500000000001</v>
      </c>
      <c r="H80" s="33">
        <v>1240.27</v>
      </c>
      <c r="I80" s="22"/>
      <c r="J80" s="37"/>
      <c r="K80" s="34"/>
    </row>
    <row r="81" spans="1:11" x14ac:dyDescent="0.25">
      <c r="A81" s="36"/>
      <c r="B81" s="36"/>
      <c r="C81" s="37"/>
      <c r="D81" s="36"/>
      <c r="E81" s="15" t="s">
        <v>2</v>
      </c>
      <c r="F81" s="22">
        <f>SUM(G81:I81)</f>
        <v>10794489.08</v>
      </c>
      <c r="G81" s="22">
        <v>5462529.3499999996</v>
      </c>
      <c r="H81" s="22">
        <v>5331959.7300000004</v>
      </c>
      <c r="I81" s="22"/>
      <c r="J81" s="37"/>
      <c r="K81" s="34"/>
    </row>
    <row r="82" spans="1:11" x14ac:dyDescent="0.25">
      <c r="A82" s="36"/>
      <c r="B82" s="36"/>
      <c r="C82" s="37"/>
      <c r="D82" s="36"/>
      <c r="E82" s="15" t="s">
        <v>1</v>
      </c>
      <c r="F82" s="22">
        <f>SUM(G82:I82)</f>
        <v>14312200</v>
      </c>
      <c r="G82" s="22">
        <v>7242700</v>
      </c>
      <c r="H82" s="22">
        <v>7069500</v>
      </c>
      <c r="I82" s="22"/>
      <c r="J82" s="37"/>
      <c r="K82" s="34"/>
    </row>
    <row r="83" spans="1:11" ht="25.5" customHeight="1" x14ac:dyDescent="0.25">
      <c r="A83" s="36"/>
      <c r="B83" s="36"/>
      <c r="C83" s="37"/>
      <c r="D83" s="36"/>
      <c r="E83" s="18" t="s">
        <v>4</v>
      </c>
      <c r="F83" s="23" t="s">
        <v>57</v>
      </c>
      <c r="G83" s="23" t="s">
        <v>57</v>
      </c>
      <c r="H83" s="23" t="s">
        <v>57</v>
      </c>
      <c r="I83" s="23"/>
      <c r="J83" s="37"/>
      <c r="K83" s="34"/>
    </row>
  </sheetData>
  <mergeCells count="104">
    <mergeCell ref="K14:K18"/>
    <mergeCell ref="K39:K43"/>
    <mergeCell ref="K19:K23"/>
    <mergeCell ref="C19:C23"/>
    <mergeCell ref="D19:D23"/>
    <mergeCell ref="J19:J23"/>
    <mergeCell ref="C29:C33"/>
    <mergeCell ref="D29:D33"/>
    <mergeCell ref="K29:K33"/>
    <mergeCell ref="C34:C38"/>
    <mergeCell ref="D34:D38"/>
    <mergeCell ref="J34:J38"/>
    <mergeCell ref="K34:K38"/>
    <mergeCell ref="C24:C28"/>
    <mergeCell ref="D24:D28"/>
    <mergeCell ref="K24:K28"/>
    <mergeCell ref="J44:J48"/>
    <mergeCell ref="B49:B53"/>
    <mergeCell ref="K44:K48"/>
    <mergeCell ref="K49:K53"/>
    <mergeCell ref="K59:K63"/>
    <mergeCell ref="A69:A73"/>
    <mergeCell ref="B69:B73"/>
    <mergeCell ref="C69:C73"/>
    <mergeCell ref="J69:J73"/>
    <mergeCell ref="D69:D73"/>
    <mergeCell ref="K69:K73"/>
    <mergeCell ref="J2:J3"/>
    <mergeCell ref="J4:J8"/>
    <mergeCell ref="J9:J13"/>
    <mergeCell ref="B1:K1"/>
    <mergeCell ref="E2:I2"/>
    <mergeCell ref="B2:B3"/>
    <mergeCell ref="C2:C3"/>
    <mergeCell ref="D2:D3"/>
    <mergeCell ref="K2:K3"/>
    <mergeCell ref="B4:B8"/>
    <mergeCell ref="C4:C8"/>
    <mergeCell ref="D4:D8"/>
    <mergeCell ref="K4:K8"/>
    <mergeCell ref="B9:B13"/>
    <mergeCell ref="C9:C13"/>
    <mergeCell ref="D9:D13"/>
    <mergeCell ref="K9:K13"/>
    <mergeCell ref="A2:A3"/>
    <mergeCell ref="A4:A8"/>
    <mergeCell ref="A9:A13"/>
    <mergeCell ref="A14:A18"/>
    <mergeCell ref="A19:A23"/>
    <mergeCell ref="A49:A53"/>
    <mergeCell ref="A54:A58"/>
    <mergeCell ref="A59:A63"/>
    <mergeCell ref="B64:B68"/>
    <mergeCell ref="A64:A68"/>
    <mergeCell ref="A24:A28"/>
    <mergeCell ref="A29:A33"/>
    <mergeCell ref="A34:A38"/>
    <mergeCell ref="A39:A43"/>
    <mergeCell ref="A44:A48"/>
    <mergeCell ref="B14:B17"/>
    <mergeCell ref="J54:J58"/>
    <mergeCell ref="B39:B43"/>
    <mergeCell ref="C39:C43"/>
    <mergeCell ref="D39:D43"/>
    <mergeCell ref="J39:J43"/>
    <mergeCell ref="B19:B23"/>
    <mergeCell ref="B29:B33"/>
    <mergeCell ref="B34:B38"/>
    <mergeCell ref="J24:J28"/>
    <mergeCell ref="J29:J33"/>
    <mergeCell ref="C49:C53"/>
    <mergeCell ref="D49:D53"/>
    <mergeCell ref="J49:J53"/>
    <mergeCell ref="B54:B58"/>
    <mergeCell ref="B24:B28"/>
    <mergeCell ref="D54:D58"/>
    <mergeCell ref="B44:B48"/>
    <mergeCell ref="J14:J18"/>
    <mergeCell ref="C14:C18"/>
    <mergeCell ref="D14:D18"/>
    <mergeCell ref="K74:K78"/>
    <mergeCell ref="A74:A78"/>
    <mergeCell ref="A79:A83"/>
    <mergeCell ref="B79:B83"/>
    <mergeCell ref="C79:C83"/>
    <mergeCell ref="D79:D83"/>
    <mergeCell ref="J79:J83"/>
    <mergeCell ref="K79:K83"/>
    <mergeCell ref="C44:C48"/>
    <mergeCell ref="D44:D48"/>
    <mergeCell ref="C54:C58"/>
    <mergeCell ref="C64:C68"/>
    <mergeCell ref="D64:D68"/>
    <mergeCell ref="B74:B78"/>
    <mergeCell ref="C74:C78"/>
    <mergeCell ref="D74:D78"/>
    <mergeCell ref="J74:J78"/>
    <mergeCell ref="K54:K58"/>
    <mergeCell ref="J59:J63"/>
    <mergeCell ref="J64:J68"/>
    <mergeCell ref="B59:B63"/>
    <mergeCell ref="C59:C63"/>
    <mergeCell ref="D59:D63"/>
    <mergeCell ref="K64:K68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2026-10-20T11:41:43Z</dcterms:modified>
</cp:coreProperties>
</file>