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бразование" sheetId="2" r:id="rId1"/>
  </sheets>
  <definedNames>
    <definedName name="_xlnm.Print_Titles" localSheetId="0">Образование!$3:$4</definedName>
  </definedNames>
  <calcPr calcId="162913"/>
</workbook>
</file>

<file path=xl/calcChain.xml><?xml version="1.0" encoding="utf-8"?>
<calcChain xmlns="http://schemas.openxmlformats.org/spreadsheetml/2006/main">
  <c r="I91" i="2" l="1"/>
  <c r="H91" i="2"/>
  <c r="G91" i="2"/>
  <c r="G104" i="2" l="1"/>
  <c r="G103" i="2"/>
  <c r="G102" i="2"/>
  <c r="I104" i="2"/>
  <c r="H104" i="2"/>
  <c r="I103" i="2"/>
  <c r="H103" i="2"/>
  <c r="I102" i="2"/>
  <c r="H102" i="2"/>
  <c r="I101" i="2"/>
  <c r="H101" i="2"/>
  <c r="G101" i="2"/>
  <c r="F119" i="2"/>
  <c r="F118" i="2"/>
  <c r="F117" i="2"/>
  <c r="F116" i="2"/>
  <c r="I115" i="2"/>
  <c r="H115" i="2"/>
  <c r="G115" i="2"/>
  <c r="F115" i="2" s="1"/>
  <c r="F114" i="2" l="1"/>
  <c r="F113" i="2"/>
  <c r="F112" i="2"/>
  <c r="F111" i="2"/>
  <c r="I110" i="2"/>
  <c r="H110" i="2"/>
  <c r="G110" i="2"/>
  <c r="G89" i="2"/>
  <c r="G88" i="2"/>
  <c r="G87" i="2"/>
  <c r="I89" i="2"/>
  <c r="H89" i="2"/>
  <c r="I88" i="2"/>
  <c r="H88" i="2"/>
  <c r="I87" i="2"/>
  <c r="H87" i="2"/>
  <c r="I86" i="2"/>
  <c r="H86" i="2"/>
  <c r="G86" i="2"/>
  <c r="F83" i="2"/>
  <c r="F82" i="2"/>
  <c r="F81" i="2"/>
  <c r="F110" i="2" l="1"/>
  <c r="F94" i="2"/>
  <c r="F93" i="2"/>
  <c r="F92" i="2"/>
  <c r="F91" i="2"/>
  <c r="I90" i="2"/>
  <c r="H90" i="2"/>
  <c r="G90" i="2"/>
  <c r="F90" i="2" l="1"/>
  <c r="I95" i="2"/>
  <c r="H95" i="2"/>
  <c r="G95" i="2"/>
  <c r="F96" i="2"/>
  <c r="F97" i="2"/>
  <c r="F98" i="2"/>
  <c r="F99" i="2"/>
  <c r="F95" i="2" l="1"/>
  <c r="F169" i="2"/>
  <c r="F168" i="2"/>
  <c r="F167" i="2"/>
  <c r="F166" i="2"/>
  <c r="I165" i="2"/>
  <c r="H165" i="2"/>
  <c r="G165" i="2"/>
  <c r="F164" i="2"/>
  <c r="F163" i="2"/>
  <c r="F162" i="2"/>
  <c r="F161" i="2"/>
  <c r="I160" i="2"/>
  <c r="H160" i="2"/>
  <c r="G160" i="2"/>
  <c r="F159" i="2"/>
  <c r="F158" i="2"/>
  <c r="F157" i="2"/>
  <c r="F156" i="2"/>
  <c r="I155" i="2"/>
  <c r="H155" i="2"/>
  <c r="G155" i="2"/>
  <c r="F154" i="2"/>
  <c r="F153" i="2"/>
  <c r="F152" i="2"/>
  <c r="F151" i="2"/>
  <c r="I150" i="2"/>
  <c r="H150" i="2"/>
  <c r="G150" i="2"/>
  <c r="F149" i="2"/>
  <c r="F148" i="2"/>
  <c r="F147" i="2"/>
  <c r="F146" i="2"/>
  <c r="I145" i="2"/>
  <c r="H145" i="2"/>
  <c r="G145" i="2"/>
  <c r="I142" i="2"/>
  <c r="I137" i="2" s="1"/>
  <c r="I143" i="2"/>
  <c r="I138" i="2" s="1"/>
  <c r="I144" i="2"/>
  <c r="I139" i="2" s="1"/>
  <c r="I84" i="2" s="1"/>
  <c r="I80" i="2" s="1"/>
  <c r="H142" i="2"/>
  <c r="H137" i="2" s="1"/>
  <c r="H143" i="2"/>
  <c r="H138" i="2" s="1"/>
  <c r="H144" i="2"/>
  <c r="H139" i="2" s="1"/>
  <c r="H84" i="2" s="1"/>
  <c r="H80" i="2" s="1"/>
  <c r="G142" i="2"/>
  <c r="G137" i="2" s="1"/>
  <c r="G143" i="2"/>
  <c r="G138" i="2" s="1"/>
  <c r="G144" i="2"/>
  <c r="G139" i="2" s="1"/>
  <c r="G84" i="2" s="1"/>
  <c r="H141" i="2"/>
  <c r="H136" i="2" s="1"/>
  <c r="I141" i="2"/>
  <c r="G141" i="2"/>
  <c r="G136" i="2" s="1"/>
  <c r="F134" i="2"/>
  <c r="F133" i="2"/>
  <c r="F132" i="2"/>
  <c r="F131" i="2"/>
  <c r="I130" i="2"/>
  <c r="H130" i="2"/>
  <c r="G130" i="2"/>
  <c r="F129" i="2"/>
  <c r="G123" i="2"/>
  <c r="F127" i="2"/>
  <c r="F126" i="2"/>
  <c r="I125" i="2"/>
  <c r="H125" i="2"/>
  <c r="H124" i="2"/>
  <c r="I124" i="2"/>
  <c r="H123" i="2"/>
  <c r="I123" i="2"/>
  <c r="H122" i="2"/>
  <c r="I122" i="2"/>
  <c r="H121" i="2"/>
  <c r="I121" i="2"/>
  <c r="G122" i="2"/>
  <c r="G124" i="2"/>
  <c r="F109" i="2"/>
  <c r="F108" i="2"/>
  <c r="F107" i="2"/>
  <c r="F106" i="2"/>
  <c r="I105" i="2"/>
  <c r="H105" i="2"/>
  <c r="G105" i="2"/>
  <c r="G80" i="2" l="1"/>
  <c r="F80" i="2" s="1"/>
  <c r="F84" i="2"/>
  <c r="F130" i="2"/>
  <c r="I140" i="2"/>
  <c r="F160" i="2"/>
  <c r="H120" i="2"/>
  <c r="G100" i="2"/>
  <c r="I100" i="2"/>
  <c r="F128" i="2"/>
  <c r="F145" i="2"/>
  <c r="F165" i="2"/>
  <c r="H100" i="2"/>
  <c r="F102" i="2"/>
  <c r="F105" i="2"/>
  <c r="G121" i="2"/>
  <c r="G120" i="2" s="1"/>
  <c r="H85" i="2"/>
  <c r="F155" i="2"/>
  <c r="F122" i="2"/>
  <c r="F143" i="2"/>
  <c r="F139" i="2"/>
  <c r="F137" i="2"/>
  <c r="F150" i="2"/>
  <c r="I85" i="2"/>
  <c r="H135" i="2"/>
  <c r="F142" i="2"/>
  <c r="I136" i="2"/>
  <c r="F136" i="2" s="1"/>
  <c r="F138" i="2"/>
  <c r="F144" i="2"/>
  <c r="H140" i="2"/>
  <c r="G140" i="2"/>
  <c r="F141" i="2"/>
  <c r="G135" i="2"/>
  <c r="F124" i="2"/>
  <c r="G125" i="2"/>
  <c r="F125" i="2" s="1"/>
  <c r="F123" i="2"/>
  <c r="I120" i="2"/>
  <c r="F103" i="2"/>
  <c r="F104" i="2"/>
  <c r="F101" i="2"/>
  <c r="G85" i="2"/>
  <c r="F86" i="2"/>
  <c r="F87" i="2"/>
  <c r="F88" i="2"/>
  <c r="F89" i="2"/>
  <c r="F79" i="2"/>
  <c r="F78" i="2"/>
  <c r="F77" i="2"/>
  <c r="F76" i="2"/>
  <c r="I75" i="2"/>
  <c r="H75" i="2"/>
  <c r="G75" i="2"/>
  <c r="I74" i="2"/>
  <c r="I70" i="2" s="1"/>
  <c r="H74" i="2"/>
  <c r="H70" i="2" s="1"/>
  <c r="G74" i="2"/>
  <c r="G64" i="2" s="1"/>
  <c r="F73" i="2"/>
  <c r="F72" i="2"/>
  <c r="F71" i="2"/>
  <c r="G70" i="2"/>
  <c r="F69" i="2"/>
  <c r="F68" i="2"/>
  <c r="F67" i="2"/>
  <c r="F66" i="2"/>
  <c r="I65" i="2"/>
  <c r="H65" i="2"/>
  <c r="I62" i="2"/>
  <c r="I63" i="2"/>
  <c r="H62" i="2"/>
  <c r="H63" i="2"/>
  <c r="G62" i="2"/>
  <c r="G63" i="2"/>
  <c r="H61" i="2"/>
  <c r="I61" i="2"/>
  <c r="F59" i="2"/>
  <c r="F58" i="2"/>
  <c r="F57" i="2"/>
  <c r="F56" i="2"/>
  <c r="I55" i="2"/>
  <c r="H55" i="2"/>
  <c r="G55" i="2"/>
  <c r="F54" i="2"/>
  <c r="F53" i="2"/>
  <c r="F52" i="2"/>
  <c r="F51" i="2"/>
  <c r="I50" i="2"/>
  <c r="H50" i="2"/>
  <c r="G50" i="2"/>
  <c r="I47" i="2"/>
  <c r="I48" i="2"/>
  <c r="I49" i="2"/>
  <c r="H47" i="2"/>
  <c r="H48" i="2"/>
  <c r="H49" i="2"/>
  <c r="G47" i="2"/>
  <c r="G48" i="2"/>
  <c r="G49" i="2"/>
  <c r="H46" i="2"/>
  <c r="I46" i="2"/>
  <c r="G46" i="2"/>
  <c r="F44" i="2"/>
  <c r="F43" i="2"/>
  <c r="F42" i="2"/>
  <c r="F41" i="2"/>
  <c r="I40" i="2"/>
  <c r="H40" i="2"/>
  <c r="G40" i="2"/>
  <c r="I39" i="2"/>
  <c r="I29" i="2" s="1"/>
  <c r="H39" i="2"/>
  <c r="H29" i="2" s="1"/>
  <c r="G39" i="2"/>
  <c r="G29" i="2" s="1"/>
  <c r="I38" i="2"/>
  <c r="I28" i="2" s="1"/>
  <c r="H38" i="2"/>
  <c r="G38" i="2"/>
  <c r="G28" i="2" s="1"/>
  <c r="I37" i="2"/>
  <c r="H37" i="2"/>
  <c r="G37" i="2"/>
  <c r="F34" i="2"/>
  <c r="F33" i="2"/>
  <c r="I26" i="2"/>
  <c r="G26" i="2"/>
  <c r="I18" i="2"/>
  <c r="I19" i="2"/>
  <c r="H18" i="2"/>
  <c r="H19" i="2"/>
  <c r="G18" i="2"/>
  <c r="G19" i="2"/>
  <c r="F24" i="2"/>
  <c r="F23" i="2"/>
  <c r="I17" i="2"/>
  <c r="H17" i="2"/>
  <c r="G17" i="2"/>
  <c r="I16" i="2"/>
  <c r="H16" i="2"/>
  <c r="G16" i="2"/>
  <c r="F55" i="2" l="1"/>
  <c r="H30" i="2"/>
  <c r="F36" i="2"/>
  <c r="F100" i="2"/>
  <c r="I27" i="2"/>
  <c r="I12" i="2" s="1"/>
  <c r="I7" i="2" s="1"/>
  <c r="I35" i="2"/>
  <c r="F121" i="2"/>
  <c r="I64" i="2"/>
  <c r="I60" i="2" s="1"/>
  <c r="F75" i="2"/>
  <c r="G30" i="2"/>
  <c r="I30" i="2"/>
  <c r="G27" i="2"/>
  <c r="G12" i="2" s="1"/>
  <c r="F50" i="2"/>
  <c r="G65" i="2"/>
  <c r="F65" i="2" s="1"/>
  <c r="I13" i="2"/>
  <c r="I8" i="2" s="1"/>
  <c r="F32" i="2"/>
  <c r="H27" i="2"/>
  <c r="H12" i="2" s="1"/>
  <c r="H7" i="2" s="1"/>
  <c r="F40" i="2"/>
  <c r="I45" i="2"/>
  <c r="F85" i="2"/>
  <c r="I15" i="2"/>
  <c r="I11" i="2"/>
  <c r="I6" i="2" s="1"/>
  <c r="G45" i="2"/>
  <c r="G14" i="2"/>
  <c r="G13" i="2"/>
  <c r="I14" i="2"/>
  <c r="I9" i="2" s="1"/>
  <c r="G35" i="2"/>
  <c r="I135" i="2"/>
  <c r="F135" i="2" s="1"/>
  <c r="F140" i="2"/>
  <c r="H64" i="2"/>
  <c r="F64" i="2" s="1"/>
  <c r="F120" i="2"/>
  <c r="F70" i="2"/>
  <c r="F74" i="2"/>
  <c r="G61" i="2"/>
  <c r="G11" i="2" s="1"/>
  <c r="F63" i="2"/>
  <c r="F62" i="2"/>
  <c r="F46" i="2"/>
  <c r="F47" i="2"/>
  <c r="F49" i="2"/>
  <c r="F48" i="2"/>
  <c r="H45" i="2"/>
  <c r="H35" i="2"/>
  <c r="H26" i="2"/>
  <c r="H28" i="2"/>
  <c r="H13" i="2" s="1"/>
  <c r="F37" i="2"/>
  <c r="F38" i="2"/>
  <c r="F39" i="2"/>
  <c r="F31" i="2"/>
  <c r="F29" i="2"/>
  <c r="H15" i="2"/>
  <c r="G15" i="2"/>
  <c r="F16" i="2"/>
  <c r="F17" i="2"/>
  <c r="H20" i="2"/>
  <c r="F21" i="2"/>
  <c r="G20" i="2"/>
  <c r="F22" i="2"/>
  <c r="I20" i="2"/>
  <c r="F19" i="2"/>
  <c r="F18" i="2"/>
  <c r="I25" i="2" l="1"/>
  <c r="F28" i="2"/>
  <c r="G25" i="2"/>
  <c r="H25" i="2"/>
  <c r="F15" i="2"/>
  <c r="F35" i="2"/>
  <c r="F45" i="2"/>
  <c r="F30" i="2"/>
  <c r="G6" i="2"/>
  <c r="I10" i="2"/>
  <c r="I5" i="2" s="1"/>
  <c r="H11" i="2"/>
  <c r="H6" i="2" s="1"/>
  <c r="F27" i="2"/>
  <c r="H8" i="2"/>
  <c r="G8" i="2"/>
  <c r="F13" i="2"/>
  <c r="F8" i="2" s="1"/>
  <c r="H60" i="2"/>
  <c r="G7" i="2"/>
  <c r="F12" i="2"/>
  <c r="F7" i="2" s="1"/>
  <c r="G10" i="2"/>
  <c r="G9" i="2"/>
  <c r="H14" i="2"/>
  <c r="H9" i="2" s="1"/>
  <c r="G60" i="2"/>
  <c r="F61" i="2"/>
  <c r="F26" i="2"/>
  <c r="F20" i="2"/>
  <c r="F25" i="2" l="1"/>
  <c r="F60" i="2"/>
  <c r="F11" i="2"/>
  <c r="F6" i="2" s="1"/>
  <c r="G5" i="2"/>
  <c r="H10" i="2"/>
  <c r="H5" i="2" s="1"/>
  <c r="F14" i="2"/>
  <c r="F9" i="2" s="1"/>
  <c r="F10" i="2" l="1"/>
  <c r="F5" i="2" s="1"/>
</calcChain>
</file>

<file path=xl/sharedStrings.xml><?xml version="1.0" encoding="utf-8"?>
<sst xmlns="http://schemas.openxmlformats.org/spreadsheetml/2006/main" count="364" uniqueCount="137">
  <si>
    <t>№ п/п</t>
  </si>
  <si>
    <t>Всего</t>
  </si>
  <si>
    <t>ФБ</t>
  </si>
  <si>
    <t>ОБ</t>
  </si>
  <si>
    <t>МБ</t>
  </si>
  <si>
    <t>ВБС</t>
  </si>
  <si>
    <t>1.1.1.</t>
  </si>
  <si>
    <t>2026-2028</t>
  </si>
  <si>
    <t>1.1.</t>
  </si>
  <si>
    <t>1.2.</t>
  </si>
  <si>
    <t>1.2.1.</t>
  </si>
  <si>
    <t>МБУ "РЭС"</t>
  </si>
  <si>
    <t>1.3.</t>
  </si>
  <si>
    <t>1.3.1.</t>
  </si>
  <si>
    <t>1.2.2.</t>
  </si>
  <si>
    <t>1.2.3.</t>
  </si>
  <si>
    <t>1.3.2.</t>
  </si>
  <si>
    <t>1.4.</t>
  </si>
  <si>
    <t>1.4.1.</t>
  </si>
  <si>
    <t>1.5.</t>
  </si>
  <si>
    <t>1.5.1.</t>
  </si>
  <si>
    <t>1.5.2.</t>
  </si>
  <si>
    <t>1.6.1.</t>
  </si>
  <si>
    <t>1.7.1.</t>
  </si>
  <si>
    <t>1.7.2.</t>
  </si>
  <si>
    <t>Годы выполнения</t>
  </si>
  <si>
    <t>по годам</t>
  </si>
  <si>
    <t>-</t>
  </si>
  <si>
    <t>1.6.</t>
  </si>
  <si>
    <t>1.7.</t>
  </si>
  <si>
    <t>1.4.2.</t>
  </si>
  <si>
    <t>1.4.3.</t>
  </si>
  <si>
    <t>Соисполнители, участники</t>
  </si>
  <si>
    <t>Муниципальная программа, направление (подпрограмма), комплексы процессных и (или) проектных мероприятий, мероприятие, комплексы процессных и проектных мероприятий</t>
  </si>
  <si>
    <t>Объем и источники финансирования(рублей)</t>
  </si>
  <si>
    <t>Связь комплексов процессных и(или) проектных мероприятий с показателями направлений (подпрограмм), ожидаемые результаты реализации (краткая характеристика) мероприятий</t>
  </si>
  <si>
    <t>Обеспечена доступность дошкольного образования, возможность получения качественного общедоступного бесплатного общего образования (выполнение муниципального задания, предоставление целевых субсидий)</t>
  </si>
  <si>
    <t>Реализованы дополнительные общеобразовательные программы и мероприятия по выявлению и развитию одаренных детей и молодежи (выполнение муниципального задания, предоставление целевых субсидий)</t>
  </si>
  <si>
    <t>Созданы условия для активной жизнедеятельности обучающихся, их гражданского самоопределения</t>
  </si>
  <si>
    <t xml:space="preserve">Отдел образования, подведомственные отделу образования учреждения   </t>
  </si>
  <si>
    <t xml:space="preserve">Отдел образования, подведомственные отделу образования учреждения </t>
  </si>
  <si>
    <t>Проведены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</si>
  <si>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Осуществлены выплат педагогическим работникам образовательных организаций Мурманской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программы,  денежное вознаграждение за классное руководство</t>
  </si>
  <si>
    <t>Созданы современные условия для отдыха детей и их оздоровления, трудовой занятости. Организован отдых и оздоровление детей в оздоровительных учреждениях, расположенных на территории Печенгского муниципального округа и за его пределами.</t>
  </si>
  <si>
    <t>Работникам образовательных организаций, обучающимся (родителям, законным представителям) предоставлены меры социальной поддержки</t>
  </si>
  <si>
    <t>Организовано бесплатное питание в образовательных учреждениях , обучающимся предоставлены меры социальной поддержки</t>
  </si>
  <si>
    <t>Отдел образования, подведомственные отделу образования учреждения</t>
  </si>
  <si>
    <t>МБОУ СОШ № 5</t>
  </si>
  <si>
    <t>Обеспечение функционирования системы персонифицированного финансирования, обеспечивающей свободу выбора образовательных программ, равенство доступа к дополнительному образованию, легкость и оперативность смены осваиваемых образовательных программ</t>
  </si>
  <si>
    <t>Развитие системы замещающего семейного устройства детей-сирот и детей, оставшихся без попечения родителей;</t>
  </si>
  <si>
    <t>Обеспечение защиты прав и интересов детей-сирот, детей, оставшихся без попечения родителей, содействие их  интеграции в общество</t>
  </si>
  <si>
    <t>Обеспечение защиты прав и интересов детей-сирот, детей, оставшихся без попечения родителей, содействие их интеграции в общество;
Предоставлены  меры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</si>
  <si>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Осуществлен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</si>
  <si>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Отдел образования</t>
  </si>
  <si>
    <t>Обеспечение межведомственного взаимодействия при организации работы по профилактике социального сиротства</t>
  </si>
  <si>
    <t>МБУ ДО ДДТ № 2</t>
  </si>
  <si>
    <t xml:space="preserve">Отдел образования, 
МБУ "ЦБ" </t>
  </si>
  <si>
    <t xml:space="preserve">Отдел образования, подведомственные отделу образования учреждения                       </t>
  </si>
  <si>
    <t>Мероприятие "Организация и предоставление и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родителей"</t>
  </si>
  <si>
    <t>Мероприятие "Осуществление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родителей"</t>
  </si>
  <si>
    <t>Мероприятие "Обеспечение приоритета семейного устройства детей-сирот и детей, оставшихся без попечения родителей"</t>
  </si>
  <si>
    <t xml:space="preserve">Мероприятие "Содержание ребенка в семье опекуна (попечителя) и приемной семье, а также вознаграждение, причитающееся приемному родителю , денежное вознаграждение лицам, осуществляющим постинтернатный патронат в отношении несовершеннолетних и социальный патронат" </t>
  </si>
  <si>
    <t>Мероприятие "Предоставление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помещений"</t>
  </si>
  <si>
    <t>Мероприятие "Проектирование, строительство и ввод в эксплуатацию объекта капитального строительства «Детский сад на 350 мест в пгт. Печенга» в рамках реализации мероприятий планов социального развития центров экономического роста субъектов Российской Федерации Арктической зоны Российской Федерации"</t>
  </si>
  <si>
    <t>Мероприятие "Разработка проектной документации и строительство детского сада на 250 мест в нп. Корзуново Печенгского муниципального округа в рамках реализации мероприятий планов социального развития центров экономического роста субъектов Российской Федерации Арктической зоны Российской Федерации"</t>
  </si>
  <si>
    <t>Мероприятие "Преобразование пространств муниципальных учреждений образования"</t>
  </si>
  <si>
    <t xml:space="preserve">Мероприятие "Организация отдыха и оздоровления детей, трудовая занятость школьников"  </t>
  </si>
  <si>
    <t xml:space="preserve">Мероприятие "Обеспечение мер социальной поддержки субъектов образовательной деятельности" 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</si>
  <si>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Мурманской области"</t>
  </si>
  <si>
    <t xml:space="preserve">Мероприятие "Обеспечение дополнительного образования детей и подростков, а также развитие воспитания в системе образования" </t>
  </si>
  <si>
    <t>Мероприятие "Выявление, поддержка и развитие способностей и талантов, самоопределение и профессиональную ориентацию детей и подростков"</t>
  </si>
  <si>
    <r>
      <t xml:space="preserve">Мероприятие "Оказание муниципальных услуг в социальной сфере"                                     </t>
    </r>
    <r>
      <rPr>
        <sz val="10"/>
        <color rgb="FFFF0000"/>
        <rFont val="Times New Roman"/>
        <family val="1"/>
        <charset val="204"/>
      </rPr>
      <t/>
    </r>
  </si>
  <si>
    <t xml:space="preserve">Мероприятие "Обеспечение общедоступного, качественного дошкольного и общего образования" </t>
  </si>
  <si>
    <t>2.8.</t>
  </si>
  <si>
    <t>2.8.1.</t>
  </si>
  <si>
    <t>2.8.2.</t>
  </si>
  <si>
    <t>2.8.3.</t>
  </si>
  <si>
    <t>2.8.4.</t>
  </si>
  <si>
    <t>2.8.5.</t>
  </si>
  <si>
    <t>Проект плана реализации муниципальной программы Печенгского муниципального округа "Образование" на 2027-2029 годы</t>
  </si>
  <si>
    <t>№ структурного элемента</t>
  </si>
  <si>
    <r>
      <t>Муниципальная программа</t>
    </r>
    <r>
      <rPr>
        <b/>
        <u/>
        <sz val="12"/>
        <rFont val="Times New Roman"/>
        <family val="1"/>
        <charset val="204"/>
      </rPr>
      <t xml:space="preserve"> "Образование"</t>
    </r>
  </si>
  <si>
    <t>2027-2029</t>
  </si>
  <si>
    <r>
      <rPr>
        <b/>
        <u/>
        <sz val="12"/>
        <rFont val="Times New Roman"/>
        <family val="1"/>
        <charset val="204"/>
      </rPr>
      <t>Направление (подпрограмма) 1.</t>
    </r>
    <r>
      <rPr>
        <b/>
        <sz val="12"/>
        <rFont val="Times New Roman"/>
        <family val="1"/>
        <charset val="204"/>
      </rPr>
      <t xml:space="preserve">  "Развитие муниципальных учреждений образования"</t>
    </r>
  </si>
  <si>
    <r>
      <rPr>
        <b/>
        <u/>
        <sz val="11"/>
        <rFont val="Times New Roman"/>
        <family val="1"/>
        <charset val="204"/>
      </rPr>
      <t>Комплекс процессных мероприятий 1</t>
    </r>
    <r>
      <rPr>
        <b/>
        <sz val="11"/>
        <rFont val="Times New Roman"/>
        <family val="1"/>
        <charset val="204"/>
      </rPr>
      <t xml:space="preserve"> "Дошкольное и общее образование"</t>
    </r>
  </si>
  <si>
    <t xml:space="preserve">0.2. Доля выпускников общеобразовательных организаций, не получивших аттестат о среднем (полном) образовании;
0.6.Отношение среднемесячной заработной платы педагогических работников муниципальных общеобразовательных учреждений к среднемесячной начисленной заработной плате наѐмных работников в организациях, у индивидуальных предпринимателей и физических лиц по Мурманской области (среднемесячному доходу от трудовой деятельности);
1.4. Доля педагогических работников, прошедших повышение квалификации, от общего числа педагогических работников
</t>
  </si>
  <si>
    <r>
      <rPr>
        <b/>
        <u/>
        <sz val="10"/>
        <rFont val="Times New Roman"/>
        <family val="1"/>
        <charset val="204"/>
      </rPr>
      <t>Комплекс процессных мероприятий 3</t>
    </r>
    <r>
      <rPr>
        <b/>
        <sz val="10"/>
        <rFont val="Times New Roman"/>
        <family val="1"/>
        <charset val="204"/>
      </rPr>
      <t xml:space="preserve"> "Реализация регионального  проекта "Педагоги и наставники""</t>
    </r>
  </si>
  <si>
    <r>
      <rPr>
        <b/>
        <u/>
        <sz val="10"/>
        <rFont val="Times New Roman"/>
        <family val="1"/>
        <charset val="204"/>
      </rPr>
      <t>Комплекс процессных мероприятий 4</t>
    </r>
    <r>
      <rPr>
        <b/>
        <sz val="10"/>
        <rFont val="Times New Roman"/>
        <family val="1"/>
        <charset val="204"/>
      </rPr>
      <t xml:space="preserve"> "Социальная поддержка в сфере образования"</t>
    </r>
  </si>
  <si>
    <t>2027-2028</t>
  </si>
  <si>
    <t>Мероприятие "Реализация проекта "Арктическая школа" в Печенгском муниципальном округе"</t>
  </si>
  <si>
    <r>
      <rPr>
        <b/>
        <u/>
        <sz val="10"/>
        <rFont val="Times New Roman"/>
        <family val="1"/>
        <charset val="204"/>
      </rPr>
      <t>Комплекс процессных мероприятий 5</t>
    </r>
    <r>
      <rPr>
        <b/>
        <sz val="10"/>
        <rFont val="Times New Roman"/>
        <family val="1"/>
        <charset val="204"/>
      </rPr>
      <t xml:space="preserve"> "Комфортная и безопасная образовательная среда"</t>
    </r>
  </si>
  <si>
    <r>
      <rPr>
        <b/>
        <u/>
        <sz val="10"/>
        <rFont val="Times New Roman"/>
        <family val="1"/>
        <charset val="204"/>
      </rPr>
      <t>Комплекс проектных  мероприятий 6</t>
    </r>
    <r>
      <rPr>
        <b/>
        <sz val="10"/>
        <rFont val="Times New Roman"/>
        <family val="1"/>
        <charset val="204"/>
      </rPr>
      <t xml:space="preserve"> "Реализация регионального проекта "Все лучшее детям""</t>
    </r>
  </si>
  <si>
    <r>
      <rPr>
        <b/>
        <u/>
        <sz val="10"/>
        <rFont val="Times New Roman"/>
        <family val="1"/>
        <charset val="204"/>
      </rPr>
      <t>Комплекс проектных  мероприятий 7</t>
    </r>
    <r>
      <rPr>
        <b/>
        <sz val="10"/>
        <rFont val="Times New Roman"/>
        <family val="1"/>
        <charset val="204"/>
      </rPr>
      <t xml:space="preserve"> "Обновление образовательной инфраструктуры"</t>
    </r>
  </si>
  <si>
    <r>
      <rPr>
        <b/>
        <u/>
        <sz val="11"/>
        <rFont val="Times New Roman"/>
        <family val="1"/>
        <charset val="204"/>
      </rPr>
      <t xml:space="preserve">Направление (подпрограмма) 2.  </t>
    </r>
    <r>
      <rPr>
        <b/>
        <sz val="11"/>
        <rFont val="Times New Roman"/>
        <family val="1"/>
        <charset val="204"/>
      </rPr>
      <t>«Положение детей-сирот в современном обществе»</t>
    </r>
  </si>
  <si>
    <t>0.9. Доля детей-сирот и детей, оставшихся без попечения родителей, устроенные в замещающие семьи, в общем количестве детей-сирот и детей, оставшихся без попечения родителей;
2.1. Доля обеспеченных жилыми помещениями детей-сирот и детей, оставшихся без попечения родителей в общем объеме нуждающихся в таких помещениях;
2.2. Доля детей-сирот и детей, оставшихся без попечения родителей, которым был осуществлен текущий  ремонт жилого помещения, в общем объеме нуждающихся в таком ремонте согласно списку</t>
  </si>
  <si>
    <t>2.1.</t>
  </si>
  <si>
    <r>
      <rPr>
        <b/>
        <u/>
        <sz val="10"/>
        <rFont val="Times New Roman"/>
        <family val="1"/>
        <charset val="204"/>
      </rPr>
      <t>Комплекс процессных мероприятий 8.</t>
    </r>
    <r>
      <rPr>
        <b/>
        <sz val="10"/>
        <rFont val="Times New Roman"/>
        <family val="1"/>
        <charset val="204"/>
      </rPr>
      <t xml:space="preserve">
«Защита прав и интересов детей-сирот, детей, оставшихся без попечения родителей</t>
    </r>
  </si>
  <si>
    <t>2.1.1.</t>
  </si>
  <si>
    <t>2.1.2.</t>
  </si>
  <si>
    <t>2.1.3.</t>
  </si>
  <si>
    <t>2.1.4.</t>
  </si>
  <si>
    <t>2.1.5.</t>
  </si>
  <si>
    <r>
      <rPr>
        <b/>
        <u/>
        <sz val="10"/>
        <rFont val="Times New Roman"/>
        <family val="1"/>
        <charset val="204"/>
      </rPr>
      <t>Комплекс процессных мероприятий 2</t>
    </r>
    <r>
      <rPr>
        <b/>
        <sz val="10"/>
        <rFont val="Times New Roman"/>
        <family val="1"/>
        <charset val="204"/>
      </rPr>
      <t xml:space="preserve"> "</t>
    </r>
    <r>
      <rPr>
        <sz val="10"/>
        <rFont val="Times New Roman"/>
        <family val="1"/>
        <charset val="204"/>
      </rPr>
      <t>Дополнительное образование и социализация детей"</t>
    </r>
  </si>
  <si>
    <r>
      <t>Мероприятие "Обеспечение выплат педагогическим работникам образовательных организаций Мурманской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программы,  денежное вознаграждение за</t>
    </r>
    <r>
      <rPr>
        <b/>
        <sz val="10"/>
        <rFont val="Times New Roman"/>
        <family val="1"/>
        <charset val="204"/>
      </rPr>
      <t xml:space="preserve"> классное руководство"</t>
    </r>
  </si>
  <si>
    <r>
      <t xml:space="preserve">Мероприятие "Проведение мероприятий по обеспечению деятельности </t>
    </r>
    <r>
      <rPr>
        <b/>
        <sz val="10"/>
        <rFont val="Times New Roman"/>
        <family val="1"/>
        <charset val="204"/>
      </rPr>
      <t>советников директора</t>
    </r>
    <r>
      <rPr>
        <sz val="10"/>
        <rFont val="Times New Roman"/>
        <family val="1"/>
        <charset val="204"/>
      </rPr>
      <t xml:space="preserve"> по воспитанию и взаимодействию с детскими общественными объединениями в общеобразовательных организациях"</t>
    </r>
  </si>
  <si>
    <t>1.4.4.</t>
  </si>
  <si>
    <t>Мероприятие "Поощрение выпускников 11-х классов Печенгского муниципального округа - медалистов I и II степени</t>
  </si>
  <si>
    <t>Награждение выпускников 11- классов Печенгского муниципального округауспешно сдавших экзамены</t>
  </si>
  <si>
    <t>Обновление образовательной инфраструктуры, позволяющей детям и подросткам развивать свои способности и таланты</t>
  </si>
  <si>
    <t>1.6.2.</t>
  </si>
  <si>
    <t>2028-2029</t>
  </si>
  <si>
    <t>Мероприятие "Разработка проектной документации, капитальный ремонт кровли, фасада, внутренних помещений муниципального бюджетного общеобразовательного учреждения "Средняя образовательная школа № 5 имени М.С. Попова" с благоустройством прилегающей территории (Печенгское шоссе, д. 15)"</t>
  </si>
  <si>
    <t>Разработана проектная документация, выполнен капитальный ремонт кровли, фасада, внутренних помещений муниципального бюджетного общеобразовательного учреждения "Средняя образовательная школа № 5 имени М.С. Попова" с благоустройством прилегающей территории</t>
  </si>
  <si>
    <t>МБОУ СОШ № 7</t>
  </si>
  <si>
    <t>Мероприятие "Разработка проектной документации, капитальный ремонт фасада муниципального бюджетного общеобразовательного учреждения "Средняя образовательная школа № 7 имени Ю.А. Гагарина"</t>
  </si>
  <si>
    <t>Разработана проектная документация, выполнен капитальный ремонт фасада муниципального бюджетного общеобразовательного учреждения "Средняя образовательная школа № 7 имени Ю.А. Гагарина</t>
  </si>
  <si>
    <t xml:space="preserve">В 2027 году улучшена инфраструктура детских садов посредством адресного строительства детских садов в военных городках .  Построен и введен в эксплуатацию «Детский сад на 350 мест в пгт. Печенга» </t>
  </si>
  <si>
    <t xml:space="preserve">В 2027 году улучшена инфраструктура детских садов посредством адресного строительства детских садов в военных городках .  Построен и введен в эксплуатацию «Детский сад на 250 мест в пгт. Корзуново» </t>
  </si>
  <si>
    <t>1.6.3.</t>
  </si>
  <si>
    <t>Мероприятие "Капитальный ремонт фасада здания муниципального бюджетного учреждения дополнительного образования "Дом детского творчества № 2" г. Заполярный"</t>
  </si>
  <si>
    <t>Выполнен капитальный ремонт фасада здания муниципального бюджетного учреждения дополнительного образования "Дом детского творчества № 2" г.Заполярный</t>
  </si>
  <si>
    <t>МБОУ СОШ № 5,                МБОУ СОШ № 7,                           МБУ ДО ДДТ № 2</t>
  </si>
  <si>
    <t xml:space="preserve">Отдел образования,                           подведомственные отделу образования учреждения, МБУ "ЦБ"               </t>
  </si>
  <si>
    <t>Отдел образования, подведомственные отделу образования учреждения,                                 МБУ "ЦБ"</t>
  </si>
  <si>
    <t>Отдел образования, подведомственные отделу образования учреждения,                                        МБУ "ЦБ"</t>
  </si>
  <si>
    <t>Отдел образования, подведомственные отделу образования учреждения,                                            МБУ "ЦБ"</t>
  </si>
  <si>
    <t>Администрация,                                         отдел образования,                                    МБУ ДО ДДТ № 2,                                         МБУ "ЦБ"</t>
  </si>
  <si>
    <t>Администрация,                                                      отдел образования</t>
  </si>
  <si>
    <t xml:space="preserve">0.8.  Доля учреждений системы образования, в которых реализованы запланированные мероприятия, направленные на обеспечение материально-технической базы;
1.2. Доля общеобразовательных учреждений, здания которых находятся в аварийном состоянии и (или) требуют капитального ремонта, в общем количестве муниципальных общеобразовательных учреждений                        </t>
  </si>
  <si>
    <t xml:space="preserve">0.8.  Доля учреждений системы образования, в которых реализованы запланированные мероприятия, направленные на обеспечение материально-технической базы 
1.6. Количество объектов дошкольного, общего и дополнительного образования, в отношении которых осуществлено строительство, проведен капитальный ремонт </t>
  </si>
  <si>
    <t xml:space="preserve">0.1. Количество детей дошкольного возраста, обеспеченных местами в муниципальных дошкольных организациях;
0.2. Доля выпускников общеобразовательных организаций, не получивших аттестат о среднем (полном) образовании;
0.5. Отношение среднемесячной заработной платы педагогических работников муниципальных дошкольных образовательных учреждений к средней заработной плате в общем образовании по Мурманской области;
0.6. Отношение среднемесячной заработной платы педагогических работников муниципальных общеобразовательных учреждений к среднемесячной начисленной заработной плате наѐмных работников в организациях, у индивидуальных предпринимателей и физических лиц по Мурманской области (среднемесячному доходу от трудовой деятельности)                                                                                               
1.4. Доля педагогических работников, прошедших повышение квалификации, от общего числа педагогических работников
</t>
  </si>
  <si>
    <t>0.3. Охват детей дополнительным образованием (по методике Минпросвещения);
0.7. Отношение среднемесячной заработной платы педагогических работников муниципальных учреждений дополнительного образования к средней заработной плате учителей по Мурманской области;
1.5. Число социальных сертификатов, использованных для обучения</t>
  </si>
  <si>
    <t xml:space="preserve">0.1. Количество детей дошкольного возраста, обеспеченных местами в муниципальных дошкольных организациях;
0.4.Доля отдохнувших и оздоровленных детей и подростков в оздоровительных учреждениях и на базе образовательных организаций;
1.1. Доля обучающихся, обеспеченных бесплатным питанием в образовательных организациях, в общей численности обучающихся, имеющих право на обеспечение бесплатным питанием;
1.3. Доля детей, родители которых воспользовались правом получения компенсации части родительской платы в общей численности детей, родителям  которых назначена компенсация части родительской платы
</t>
  </si>
  <si>
    <t xml:space="preserve">0.1.  Количество детей дошкольного возраста, обеспеченных местами в муниципальных дошкольных организациях;
0.8. Доля учреждений системы образования, в которых реализованы запланированные мероприятия, направленные на обеспечение материально-технической базы;
1.6. Количество объектов дошкольного, общего и дополнительного образования, в отношении которых осуществлено строительство, проведен капитальный ремонт       </t>
  </si>
  <si>
    <t>Отдел образования,
  Отдел КСиМП,                                                                               МБУ «РЭС», 
МБУ ДО ДДТ № 2 ,                                   МБОУ СОШ № 5,                                              МБОУ СОШ № 7,                                       МБУ «ЦБ», подведомственные отделу образования муниципальные учреждения</t>
  </si>
  <si>
    <t>Отдел образования,                                    Отдел КСиМП,
МБУ «РЭС», МБУ ДО ДДТ № 2, МБОУ СОШ № 5, МБОУ СОШ № 7, МБУ «ЦБ», подведомственные отделу образования муниципальные учреждения</t>
  </si>
  <si>
    <t xml:space="preserve">Отдел образования, подведомственные отделу образования учреждения, Отдел КСиМП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</si>
</sst>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3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/>
    </xf>
    <xf numFmtId="4" fontId="3" fillId="2" borderId="0" xfId="0" applyNumberFormat="1" applyFont="1" applyFill="1" applyAlignment="1">
      <alignment wrapText="1"/>
    </xf>
    <xf numFmtId="0" fontId="2" fillId="2" borderId="0" xfId="0" applyFont="1" applyFill="1" applyBorder="1" applyAlignment="1">
      <alignment horizontal="right" wrapText="1"/>
    </xf>
    <xf numFmtId="0" fontId="9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5" fillId="0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43" fontId="5" fillId="0" borderId="1" xfId="1" applyFont="1" applyFill="1" applyBorder="1" applyAlignment="1">
      <alignment horizontal="center" vertical="top"/>
    </xf>
    <xf numFmtId="43" fontId="5" fillId="0" borderId="1" xfId="1" applyFont="1" applyFill="1" applyBorder="1" applyAlignment="1">
      <alignment vertical="top"/>
    </xf>
    <xf numFmtId="43" fontId="5" fillId="0" borderId="1" xfId="1" applyFont="1" applyFill="1" applyBorder="1" applyAlignment="1">
      <alignment horizontal="right" vertical="top"/>
    </xf>
    <xf numFmtId="43" fontId="4" fillId="0" borderId="1" xfId="1" applyFont="1" applyFill="1" applyBorder="1" applyAlignment="1">
      <alignment horizontal="right" vertical="top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top"/>
    </xf>
    <xf numFmtId="43" fontId="5" fillId="0" borderId="1" xfId="1" applyFont="1" applyFill="1" applyBorder="1" applyAlignment="1"/>
    <xf numFmtId="43" fontId="5" fillId="0" borderId="1" xfId="1" applyFont="1" applyFill="1" applyBorder="1" applyAlignment="1">
      <alignment horizontal="right"/>
    </xf>
    <xf numFmtId="43" fontId="5" fillId="0" borderId="1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 vertical="center"/>
    </xf>
    <xf numFmtId="43" fontId="11" fillId="0" borderId="1" xfId="1" applyFont="1" applyFill="1" applyBorder="1" applyAlignment="1">
      <alignment horizontal="center" vertical="top"/>
    </xf>
    <xf numFmtId="43" fontId="12" fillId="0" borderId="1" xfId="1" applyFont="1" applyFill="1" applyBorder="1" applyAlignment="1">
      <alignment horizontal="center" vertical="top"/>
    </xf>
    <xf numFmtId="0" fontId="10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2" borderId="0" xfId="0" applyFont="1" applyFill="1" applyAlignment="1"/>
    <xf numFmtId="43" fontId="5" fillId="0" borderId="1" xfId="1" quotePrefix="1" applyFont="1" applyFill="1" applyBorder="1" applyAlignment="1">
      <alignment horizontal="right" vertical="top"/>
    </xf>
    <xf numFmtId="43" fontId="11" fillId="0" borderId="1" xfId="1" applyFont="1" applyFill="1" applyBorder="1" applyAlignment="1">
      <alignment horizontal="center" vertical="center"/>
    </xf>
    <xf numFmtId="43" fontId="12" fillId="0" borderId="1" xfId="1" applyFont="1" applyFill="1" applyBorder="1" applyAlignment="1">
      <alignment horizontal="center" vertical="center"/>
    </xf>
    <xf numFmtId="43" fontId="11" fillId="0" borderId="2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/>
    </xf>
    <xf numFmtId="43" fontId="4" fillId="2" borderId="0" xfId="1" applyFont="1" applyFill="1" applyAlignment="1">
      <alignment horizontal="right" vertical="center"/>
    </xf>
    <xf numFmtId="43" fontId="4" fillId="0" borderId="7" xfId="1" applyFont="1" applyFill="1" applyBorder="1" applyAlignment="1">
      <alignment horizontal="right" vertical="center"/>
    </xf>
    <xf numFmtId="43" fontId="5" fillId="0" borderId="1" xfId="1" applyFont="1" applyFill="1" applyBorder="1" applyAlignment="1">
      <alignment vertical="center"/>
    </xf>
    <xf numFmtId="43" fontId="5" fillId="0" borderId="1" xfId="1" quotePrefix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164" fontId="4" fillId="0" borderId="7" xfId="1" applyNumberFormat="1" applyFont="1" applyFill="1" applyBorder="1" applyAlignment="1">
      <alignment horizontal="left" vertical="top" wrapText="1"/>
    </xf>
    <xf numFmtId="164" fontId="4" fillId="0" borderId="5" xfId="1" applyNumberFormat="1" applyFont="1" applyFill="1" applyBorder="1" applyAlignment="1">
      <alignment horizontal="left" vertical="top" wrapText="1"/>
    </xf>
    <xf numFmtId="164" fontId="4" fillId="0" borderId="2" xfId="1" applyNumberFormat="1" applyFont="1" applyFill="1" applyBorder="1" applyAlignment="1">
      <alignment horizontal="left"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15" fillId="0" borderId="5" xfId="0" applyNumberFormat="1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1" applyNumberFormat="1" applyFont="1" applyFill="1" applyBorder="1" applyAlignment="1">
      <alignment horizontal="left" vertical="top" wrapText="1"/>
    </xf>
    <xf numFmtId="0" fontId="4" fillId="0" borderId="5" xfId="1" applyNumberFormat="1" applyFont="1" applyFill="1" applyBorder="1" applyAlignment="1">
      <alignment horizontal="left" vertical="top" wrapText="1"/>
    </xf>
    <xf numFmtId="0" fontId="4" fillId="0" borderId="2" xfId="1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64" fontId="4" fillId="0" borderId="7" xfId="1" applyNumberFormat="1" applyFont="1" applyFill="1" applyBorder="1" applyAlignment="1">
      <alignment horizontal="center" vertical="top" wrapText="1"/>
    </xf>
    <xf numFmtId="164" fontId="4" fillId="0" borderId="5" xfId="1" applyNumberFormat="1" applyFont="1" applyFill="1" applyBorder="1" applyAlignment="1">
      <alignment horizontal="center" vertical="top" wrapText="1"/>
    </xf>
    <xf numFmtId="164" fontId="4" fillId="0" borderId="2" xfId="1" applyNumberFormat="1" applyFont="1" applyFill="1" applyBorder="1" applyAlignment="1">
      <alignment horizontal="center" vertical="top" wrapText="1"/>
    </xf>
    <xf numFmtId="43" fontId="4" fillId="0" borderId="7" xfId="1" applyFont="1" applyFill="1" applyBorder="1" applyAlignment="1">
      <alignment horizontal="left" vertical="top" wrapText="1"/>
    </xf>
    <xf numFmtId="43" fontId="4" fillId="0" borderId="5" xfId="1" applyFont="1" applyFill="1" applyBorder="1" applyAlignment="1">
      <alignment horizontal="left" vertical="top" wrapText="1"/>
    </xf>
    <xf numFmtId="43" fontId="4" fillId="0" borderId="2" xfId="1" applyFont="1" applyFill="1" applyBorder="1" applyAlignment="1">
      <alignment horizontal="left" vertical="top" wrapText="1"/>
    </xf>
    <xf numFmtId="14" fontId="4" fillId="0" borderId="7" xfId="0" applyNumberFormat="1" applyFont="1" applyFill="1" applyBorder="1" applyAlignment="1">
      <alignment horizontal="center" vertical="top" wrapText="1"/>
    </xf>
    <xf numFmtId="14" fontId="4" fillId="0" borderId="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7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justify" vertical="top" wrapText="1"/>
    </xf>
    <xf numFmtId="0" fontId="4" fillId="0" borderId="5" xfId="0" applyFont="1" applyFill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9" fontId="4" fillId="0" borderId="7" xfId="1" applyNumberFormat="1" applyFont="1" applyFill="1" applyBorder="1" applyAlignment="1">
      <alignment horizontal="justify" vertical="top" wrapText="1"/>
    </xf>
    <xf numFmtId="49" fontId="4" fillId="0" borderId="5" xfId="1" applyNumberFormat="1" applyFont="1" applyFill="1" applyBorder="1" applyAlignment="1">
      <alignment horizontal="justify" vertical="top" wrapText="1"/>
    </xf>
    <xf numFmtId="49" fontId="4" fillId="0" borderId="2" xfId="1" applyNumberFormat="1" applyFont="1" applyFill="1" applyBorder="1" applyAlignment="1">
      <alignment horizontal="justify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7"/>
  <sheetViews>
    <sheetView tabSelected="1" zoomScale="90" zoomScaleNormal="90" workbookViewId="0">
      <pane xSplit="4" ySplit="4" topLeftCell="E119" activePane="bottomRight" state="frozen"/>
      <selection pane="topRight" activeCell="D1" sqref="D1"/>
      <selection pane="bottomLeft" activeCell="A6" sqref="A6"/>
      <selection pane="bottomRight" activeCell="J130" sqref="J130:J134"/>
    </sheetView>
  </sheetViews>
  <sheetFormatPr defaultColWidth="8.85546875" defaultRowHeight="15.75" x14ac:dyDescent="0.25"/>
  <cols>
    <col min="1" max="1" width="6.85546875" style="1" customWidth="1"/>
    <col min="2" max="2" width="9.140625" style="1" customWidth="1"/>
    <col min="3" max="3" width="36" style="8" customWidth="1"/>
    <col min="4" max="4" width="12.7109375" style="1" customWidth="1"/>
    <col min="5" max="5" width="9.5703125" style="1" customWidth="1"/>
    <col min="6" max="6" width="18.28515625" style="2" customWidth="1"/>
    <col min="7" max="7" width="18.7109375" style="1" customWidth="1"/>
    <col min="8" max="8" width="17.85546875" style="1" customWidth="1"/>
    <col min="9" max="9" width="18.28515625" style="1" customWidth="1"/>
    <col min="10" max="10" width="70.7109375" style="1" customWidth="1"/>
    <col min="11" max="11" width="24.85546875" style="1" customWidth="1"/>
    <col min="12" max="16384" width="8.85546875" style="1"/>
  </cols>
  <sheetData>
    <row r="1" spans="1:11" ht="18" customHeight="1" x14ac:dyDescent="0.25">
      <c r="B1" s="4"/>
      <c r="C1" s="7"/>
      <c r="D1" s="4"/>
      <c r="E1" s="4"/>
      <c r="F1" s="4"/>
      <c r="G1" s="4"/>
      <c r="H1" s="4"/>
      <c r="I1" s="4"/>
      <c r="J1" s="4"/>
      <c r="K1" s="4"/>
    </row>
    <row r="2" spans="1:11" ht="23.25" customHeight="1" x14ac:dyDescent="0.25">
      <c r="B2" s="120" t="s">
        <v>79</v>
      </c>
      <c r="C2" s="120"/>
      <c r="D2" s="120"/>
      <c r="E2" s="120"/>
      <c r="F2" s="120"/>
      <c r="G2" s="120"/>
      <c r="H2" s="120"/>
      <c r="I2" s="120"/>
      <c r="J2" s="120"/>
      <c r="K2" s="120"/>
    </row>
    <row r="3" spans="1:11" s="5" customFormat="1" ht="24.75" customHeight="1" x14ac:dyDescent="0.25">
      <c r="A3" s="63" t="s">
        <v>0</v>
      </c>
      <c r="B3" s="63" t="s">
        <v>80</v>
      </c>
      <c r="C3" s="96" t="s">
        <v>33</v>
      </c>
      <c r="D3" s="118" t="s">
        <v>25</v>
      </c>
      <c r="E3" s="121" t="s">
        <v>34</v>
      </c>
      <c r="F3" s="122"/>
      <c r="G3" s="122"/>
      <c r="H3" s="122"/>
      <c r="I3" s="123"/>
      <c r="J3" s="96" t="s">
        <v>35</v>
      </c>
      <c r="K3" s="118" t="s">
        <v>32</v>
      </c>
    </row>
    <row r="4" spans="1:11" s="5" customFormat="1" ht="61.5" customHeight="1" x14ac:dyDescent="0.25">
      <c r="A4" s="64"/>
      <c r="B4" s="64"/>
      <c r="C4" s="98"/>
      <c r="D4" s="119"/>
      <c r="E4" s="12" t="s">
        <v>26</v>
      </c>
      <c r="F4" s="46" t="s">
        <v>1</v>
      </c>
      <c r="G4" s="46">
        <v>2027</v>
      </c>
      <c r="H4" s="46">
        <v>2028</v>
      </c>
      <c r="I4" s="46">
        <v>2029</v>
      </c>
      <c r="J4" s="98"/>
      <c r="K4" s="119"/>
    </row>
    <row r="5" spans="1:11" s="5" customFormat="1" ht="16.5" customHeight="1" x14ac:dyDescent="0.25">
      <c r="A5" s="60">
        <v>0</v>
      </c>
      <c r="B5" s="77">
        <v>0</v>
      </c>
      <c r="C5" s="99" t="s">
        <v>81</v>
      </c>
      <c r="D5" s="77" t="s">
        <v>82</v>
      </c>
      <c r="E5" s="9" t="s">
        <v>1</v>
      </c>
      <c r="F5" s="18">
        <f t="shared" ref="F5:I9" si="0">F10+F135</f>
        <v>7482961178.9300003</v>
      </c>
      <c r="G5" s="18">
        <f t="shared" si="0"/>
        <v>3412888731.9900002</v>
      </c>
      <c r="H5" s="18">
        <f t="shared" si="0"/>
        <v>1982290542.1500001</v>
      </c>
      <c r="I5" s="18">
        <f t="shared" si="0"/>
        <v>2087781904.79</v>
      </c>
      <c r="J5" s="96" t="s">
        <v>27</v>
      </c>
      <c r="K5" s="74" t="s">
        <v>134</v>
      </c>
    </row>
    <row r="6" spans="1:11" s="5" customFormat="1" ht="15.75" customHeight="1" x14ac:dyDescent="0.25">
      <c r="A6" s="61"/>
      <c r="B6" s="78"/>
      <c r="C6" s="100"/>
      <c r="D6" s="78"/>
      <c r="E6" s="9" t="s">
        <v>4</v>
      </c>
      <c r="F6" s="18">
        <f t="shared" si="0"/>
        <v>2037567600</v>
      </c>
      <c r="G6" s="18">
        <f t="shared" si="0"/>
        <v>698565000.00000012</v>
      </c>
      <c r="H6" s="18">
        <f t="shared" si="0"/>
        <v>667937300</v>
      </c>
      <c r="I6" s="18">
        <f t="shared" si="0"/>
        <v>671065300</v>
      </c>
      <c r="J6" s="97"/>
      <c r="K6" s="75"/>
    </row>
    <row r="7" spans="1:11" s="5" customFormat="1" ht="15.75" customHeight="1" x14ac:dyDescent="0.25">
      <c r="A7" s="61"/>
      <c r="B7" s="78"/>
      <c r="C7" s="100"/>
      <c r="D7" s="78"/>
      <c r="E7" s="9" t="s">
        <v>3</v>
      </c>
      <c r="F7" s="18">
        <f t="shared" si="0"/>
        <v>4052651548.0999999</v>
      </c>
      <c r="G7" s="18">
        <f t="shared" si="0"/>
        <v>1744699001.1600001</v>
      </c>
      <c r="H7" s="18">
        <f t="shared" si="0"/>
        <v>1142547342.1500001</v>
      </c>
      <c r="I7" s="18">
        <f t="shared" si="0"/>
        <v>1165405204.79</v>
      </c>
      <c r="J7" s="97"/>
      <c r="K7" s="75"/>
    </row>
    <row r="8" spans="1:11" s="5" customFormat="1" ht="15.75" customHeight="1" x14ac:dyDescent="0.25">
      <c r="A8" s="61"/>
      <c r="B8" s="78"/>
      <c r="C8" s="100"/>
      <c r="D8" s="78"/>
      <c r="E8" s="9" t="s">
        <v>2</v>
      </c>
      <c r="F8" s="18">
        <f t="shared" si="0"/>
        <v>1290592030.8299999</v>
      </c>
      <c r="G8" s="18">
        <f t="shared" si="0"/>
        <v>935574730.83000004</v>
      </c>
      <c r="H8" s="18">
        <f t="shared" si="0"/>
        <v>137755900</v>
      </c>
      <c r="I8" s="18">
        <f t="shared" si="0"/>
        <v>217261400</v>
      </c>
      <c r="J8" s="97"/>
      <c r="K8" s="75"/>
    </row>
    <row r="9" spans="1:11" s="5" customFormat="1" ht="67.5" customHeight="1" x14ac:dyDescent="0.25">
      <c r="A9" s="62"/>
      <c r="B9" s="79"/>
      <c r="C9" s="101"/>
      <c r="D9" s="79"/>
      <c r="E9" s="9" t="s">
        <v>5</v>
      </c>
      <c r="F9" s="18">
        <f t="shared" si="0"/>
        <v>102150000</v>
      </c>
      <c r="G9" s="18">
        <f t="shared" si="0"/>
        <v>34050000</v>
      </c>
      <c r="H9" s="18">
        <f t="shared" si="0"/>
        <v>34050000</v>
      </c>
      <c r="I9" s="18">
        <f t="shared" si="0"/>
        <v>34050000</v>
      </c>
      <c r="J9" s="98"/>
      <c r="K9" s="76"/>
    </row>
    <row r="10" spans="1:11" s="5" customFormat="1" ht="15.75" customHeight="1" x14ac:dyDescent="0.25">
      <c r="A10" s="60">
        <v>1</v>
      </c>
      <c r="B10" s="80">
        <v>1</v>
      </c>
      <c r="C10" s="99" t="s">
        <v>83</v>
      </c>
      <c r="D10" s="77" t="s">
        <v>82</v>
      </c>
      <c r="E10" s="9" t="s">
        <v>1</v>
      </c>
      <c r="F10" s="19">
        <f>SUM(G10:I10)</f>
        <v>7275221750.9300003</v>
      </c>
      <c r="G10" s="20">
        <f>SUM(G11:G14)</f>
        <v>3343642255.9900002</v>
      </c>
      <c r="H10" s="20">
        <f t="shared" ref="H10:I10" si="1">SUM(H11:H14)</f>
        <v>1913044066.1500001</v>
      </c>
      <c r="I10" s="20">
        <f t="shared" si="1"/>
        <v>2018535428.79</v>
      </c>
      <c r="J10" s="96" t="s">
        <v>27</v>
      </c>
      <c r="K10" s="74" t="s">
        <v>135</v>
      </c>
    </row>
    <row r="11" spans="1:11" s="5" customFormat="1" ht="15.75" customHeight="1" x14ac:dyDescent="0.25">
      <c r="A11" s="61"/>
      <c r="B11" s="81"/>
      <c r="C11" s="100"/>
      <c r="D11" s="78"/>
      <c r="E11" s="9" t="s">
        <v>4</v>
      </c>
      <c r="F11" s="19">
        <f t="shared" ref="F11:F14" si="2">SUM(G11:I11)</f>
        <v>2037359100</v>
      </c>
      <c r="G11" s="20">
        <f t="shared" ref="G11:I14" si="3">G16+G26+G46+G61+G86+G101+G121</f>
        <v>698495500.00000012</v>
      </c>
      <c r="H11" s="20">
        <f t="shared" si="3"/>
        <v>667867800</v>
      </c>
      <c r="I11" s="20">
        <f t="shared" si="3"/>
        <v>670995800</v>
      </c>
      <c r="J11" s="97"/>
      <c r="K11" s="75"/>
    </row>
    <row r="12" spans="1:11" s="5" customFormat="1" ht="15.75" customHeight="1" x14ac:dyDescent="0.25">
      <c r="A12" s="61"/>
      <c r="B12" s="81"/>
      <c r="C12" s="100"/>
      <c r="D12" s="78"/>
      <c r="E12" s="9" t="s">
        <v>3</v>
      </c>
      <c r="F12" s="19">
        <f t="shared" si="2"/>
        <v>3845120620.0999999</v>
      </c>
      <c r="G12" s="20">
        <f t="shared" si="3"/>
        <v>1675522025.1600001</v>
      </c>
      <c r="H12" s="20">
        <f t="shared" si="3"/>
        <v>1073370366.15</v>
      </c>
      <c r="I12" s="20">
        <f t="shared" si="3"/>
        <v>1096228228.79</v>
      </c>
      <c r="J12" s="97"/>
      <c r="K12" s="75"/>
    </row>
    <row r="13" spans="1:11" s="5" customFormat="1" ht="15.75" customHeight="1" x14ac:dyDescent="0.25">
      <c r="A13" s="61"/>
      <c r="B13" s="81"/>
      <c r="C13" s="100"/>
      <c r="D13" s="78"/>
      <c r="E13" s="9" t="s">
        <v>2</v>
      </c>
      <c r="F13" s="19">
        <f t="shared" si="2"/>
        <v>1290592030.8299999</v>
      </c>
      <c r="G13" s="20">
        <f t="shared" si="3"/>
        <v>935574730.83000004</v>
      </c>
      <c r="H13" s="20">
        <f t="shared" si="3"/>
        <v>137755900</v>
      </c>
      <c r="I13" s="20">
        <f t="shared" si="3"/>
        <v>217261400</v>
      </c>
      <c r="J13" s="97"/>
      <c r="K13" s="75"/>
    </row>
    <row r="14" spans="1:11" s="5" customFormat="1" ht="43.5" customHeight="1" x14ac:dyDescent="0.25">
      <c r="A14" s="62"/>
      <c r="B14" s="82"/>
      <c r="C14" s="101"/>
      <c r="D14" s="79"/>
      <c r="E14" s="9" t="s">
        <v>5</v>
      </c>
      <c r="F14" s="19">
        <f t="shared" si="2"/>
        <v>102150000</v>
      </c>
      <c r="G14" s="20">
        <f t="shared" si="3"/>
        <v>34050000</v>
      </c>
      <c r="H14" s="20">
        <f t="shared" si="3"/>
        <v>34050000</v>
      </c>
      <c r="I14" s="20">
        <f t="shared" si="3"/>
        <v>34050000</v>
      </c>
      <c r="J14" s="98"/>
      <c r="K14" s="76"/>
    </row>
    <row r="15" spans="1:11" s="5" customFormat="1" ht="15.75" customHeight="1" x14ac:dyDescent="0.25">
      <c r="A15" s="60" t="s">
        <v>8</v>
      </c>
      <c r="B15" s="77" t="s">
        <v>8</v>
      </c>
      <c r="C15" s="102" t="s">
        <v>84</v>
      </c>
      <c r="D15" s="65" t="s">
        <v>82</v>
      </c>
      <c r="E15" s="9" t="s">
        <v>1</v>
      </c>
      <c r="F15" s="19">
        <f>SUM(G15:I15)</f>
        <v>4507924000</v>
      </c>
      <c r="G15" s="20">
        <f>SUM(G16:G19)</f>
        <v>1498706800</v>
      </c>
      <c r="H15" s="20">
        <f t="shared" ref="H15:I15" si="4">SUM(H16:H19)</f>
        <v>1503113500</v>
      </c>
      <c r="I15" s="20">
        <f t="shared" si="4"/>
        <v>1506103700</v>
      </c>
      <c r="J15" s="105" t="s">
        <v>130</v>
      </c>
      <c r="K15" s="74" t="s">
        <v>57</v>
      </c>
    </row>
    <row r="16" spans="1:11" s="5" customFormat="1" ht="15.75" customHeight="1" x14ac:dyDescent="0.25">
      <c r="A16" s="61"/>
      <c r="B16" s="78"/>
      <c r="C16" s="103"/>
      <c r="D16" s="66"/>
      <c r="E16" s="9" t="s">
        <v>4</v>
      </c>
      <c r="F16" s="19">
        <f>SUM(G16:I16)</f>
        <v>1476895600</v>
      </c>
      <c r="G16" s="21">
        <f>G21</f>
        <v>488364000</v>
      </c>
      <c r="H16" s="21">
        <f t="shared" ref="H16:I16" si="5">H21</f>
        <v>492770700</v>
      </c>
      <c r="I16" s="21">
        <f t="shared" si="5"/>
        <v>495760900</v>
      </c>
      <c r="J16" s="106"/>
      <c r="K16" s="75"/>
    </row>
    <row r="17" spans="1:11" s="5" customFormat="1" ht="15.75" customHeight="1" x14ac:dyDescent="0.25">
      <c r="A17" s="61"/>
      <c r="B17" s="78"/>
      <c r="C17" s="103"/>
      <c r="D17" s="66"/>
      <c r="E17" s="9" t="s">
        <v>3</v>
      </c>
      <c r="F17" s="19">
        <f t="shared" ref="F17:F19" si="6">SUM(G17:I17)</f>
        <v>2928878400</v>
      </c>
      <c r="G17" s="21">
        <f t="shared" ref="G17:I19" si="7">G22</f>
        <v>976292800</v>
      </c>
      <c r="H17" s="21">
        <f t="shared" si="7"/>
        <v>976292800</v>
      </c>
      <c r="I17" s="21">
        <f t="shared" si="7"/>
        <v>976292800</v>
      </c>
      <c r="J17" s="106"/>
      <c r="K17" s="75"/>
    </row>
    <row r="18" spans="1:11" s="5" customFormat="1" ht="15.75" customHeight="1" x14ac:dyDescent="0.25">
      <c r="A18" s="61"/>
      <c r="B18" s="78"/>
      <c r="C18" s="103"/>
      <c r="D18" s="66"/>
      <c r="E18" s="9" t="s">
        <v>2</v>
      </c>
      <c r="F18" s="19">
        <f t="shared" si="6"/>
        <v>0</v>
      </c>
      <c r="G18" s="21">
        <f t="shared" si="7"/>
        <v>0</v>
      </c>
      <c r="H18" s="21">
        <f t="shared" si="7"/>
        <v>0</v>
      </c>
      <c r="I18" s="21">
        <f t="shared" si="7"/>
        <v>0</v>
      </c>
      <c r="J18" s="106"/>
      <c r="K18" s="75"/>
    </row>
    <row r="19" spans="1:11" s="5" customFormat="1" ht="123" customHeight="1" x14ac:dyDescent="0.25">
      <c r="A19" s="62"/>
      <c r="B19" s="79"/>
      <c r="C19" s="104"/>
      <c r="D19" s="67"/>
      <c r="E19" s="9" t="s">
        <v>5</v>
      </c>
      <c r="F19" s="19">
        <f t="shared" si="6"/>
        <v>102150000</v>
      </c>
      <c r="G19" s="21">
        <f t="shared" si="7"/>
        <v>34050000</v>
      </c>
      <c r="H19" s="21">
        <f t="shared" si="7"/>
        <v>34050000</v>
      </c>
      <c r="I19" s="21">
        <f t="shared" si="7"/>
        <v>34050000</v>
      </c>
      <c r="J19" s="107"/>
      <c r="K19" s="76"/>
    </row>
    <row r="20" spans="1:11" s="6" customFormat="1" ht="17.25" customHeight="1" x14ac:dyDescent="0.2">
      <c r="A20" s="57" t="s">
        <v>6</v>
      </c>
      <c r="B20" s="90" t="s">
        <v>6</v>
      </c>
      <c r="C20" s="53" t="s">
        <v>72</v>
      </c>
      <c r="D20" s="74" t="s">
        <v>82</v>
      </c>
      <c r="E20" s="13" t="s">
        <v>1</v>
      </c>
      <c r="F20" s="22">
        <f>SUM(G20:I20)</f>
        <v>4507924000</v>
      </c>
      <c r="G20" s="22">
        <f>SUM(G21:G24)</f>
        <v>1498706800</v>
      </c>
      <c r="H20" s="22">
        <f t="shared" ref="H20:I20" si="8">SUM(H21:H24)</f>
        <v>1503113500</v>
      </c>
      <c r="I20" s="22">
        <f t="shared" si="8"/>
        <v>1506103700</v>
      </c>
      <c r="J20" s="47" t="s">
        <v>36</v>
      </c>
      <c r="K20" s="74" t="s">
        <v>39</v>
      </c>
    </row>
    <row r="21" spans="1:11" s="6" customFormat="1" ht="15" customHeight="1" x14ac:dyDescent="0.2">
      <c r="A21" s="58"/>
      <c r="B21" s="91"/>
      <c r="C21" s="54"/>
      <c r="D21" s="75"/>
      <c r="E21" s="15" t="s">
        <v>4</v>
      </c>
      <c r="F21" s="18">
        <f t="shared" ref="F21:F24" si="9">SUM(G21:I21)</f>
        <v>1476895600</v>
      </c>
      <c r="G21" s="23">
        <v>488364000</v>
      </c>
      <c r="H21" s="23">
        <v>492770700</v>
      </c>
      <c r="I21" s="23">
        <v>495760900</v>
      </c>
      <c r="J21" s="48"/>
      <c r="K21" s="75"/>
    </row>
    <row r="22" spans="1:11" s="6" customFormat="1" ht="15" customHeight="1" x14ac:dyDescent="0.2">
      <c r="A22" s="58"/>
      <c r="B22" s="91"/>
      <c r="C22" s="54"/>
      <c r="D22" s="75"/>
      <c r="E22" s="15" t="s">
        <v>3</v>
      </c>
      <c r="F22" s="18">
        <f t="shared" si="9"/>
        <v>2928878400</v>
      </c>
      <c r="G22" s="23">
        <v>976292800</v>
      </c>
      <c r="H22" s="23">
        <v>976292800</v>
      </c>
      <c r="I22" s="23">
        <v>976292800</v>
      </c>
      <c r="J22" s="48"/>
      <c r="K22" s="75"/>
    </row>
    <row r="23" spans="1:11" s="6" customFormat="1" ht="15.75" customHeight="1" x14ac:dyDescent="0.2">
      <c r="A23" s="58"/>
      <c r="B23" s="91"/>
      <c r="C23" s="54"/>
      <c r="D23" s="75"/>
      <c r="E23" s="15" t="s">
        <v>2</v>
      </c>
      <c r="F23" s="18">
        <f t="shared" si="9"/>
        <v>0</v>
      </c>
      <c r="G23" s="23">
        <v>0</v>
      </c>
      <c r="H23" s="23">
        <v>0</v>
      </c>
      <c r="I23" s="23">
        <v>0</v>
      </c>
      <c r="J23" s="48"/>
      <c r="K23" s="75"/>
    </row>
    <row r="24" spans="1:11" s="6" customFormat="1" ht="16.5" customHeight="1" x14ac:dyDescent="0.2">
      <c r="A24" s="59"/>
      <c r="B24" s="91"/>
      <c r="C24" s="55"/>
      <c r="D24" s="76"/>
      <c r="E24" s="15" t="s">
        <v>5</v>
      </c>
      <c r="F24" s="18">
        <f t="shared" si="9"/>
        <v>102150000</v>
      </c>
      <c r="G24" s="23">
        <v>34050000</v>
      </c>
      <c r="H24" s="23">
        <v>34050000</v>
      </c>
      <c r="I24" s="23">
        <v>34050000</v>
      </c>
      <c r="J24" s="49"/>
      <c r="K24" s="76"/>
    </row>
    <row r="25" spans="1:11" ht="16.5" customHeight="1" x14ac:dyDescent="0.25">
      <c r="A25" s="60" t="s">
        <v>9</v>
      </c>
      <c r="B25" s="77" t="s">
        <v>9</v>
      </c>
      <c r="C25" s="108" t="s">
        <v>102</v>
      </c>
      <c r="D25" s="74" t="s">
        <v>82</v>
      </c>
      <c r="E25" s="16" t="s">
        <v>1</v>
      </c>
      <c r="F25" s="24">
        <f>SUM(G25:I25)</f>
        <v>337399700</v>
      </c>
      <c r="G25" s="25">
        <f>SUM(G26:G29)</f>
        <v>111511100</v>
      </c>
      <c r="H25" s="25">
        <f t="shared" ref="H25:I25" si="10">SUM(H26:H29)</f>
        <v>112887600</v>
      </c>
      <c r="I25" s="25">
        <f t="shared" si="10"/>
        <v>113001000</v>
      </c>
      <c r="J25" s="111" t="s">
        <v>131</v>
      </c>
      <c r="K25" s="74" t="s">
        <v>136</v>
      </c>
    </row>
    <row r="26" spans="1:11" x14ac:dyDescent="0.25">
      <c r="A26" s="61"/>
      <c r="B26" s="78"/>
      <c r="C26" s="109"/>
      <c r="D26" s="75"/>
      <c r="E26" s="16" t="s">
        <v>4</v>
      </c>
      <c r="F26" s="24">
        <f>SUM(G26:I26)</f>
        <v>335782700</v>
      </c>
      <c r="G26" s="25">
        <f>G31+G36+G41</f>
        <v>110972100</v>
      </c>
      <c r="H26" s="25">
        <f t="shared" ref="H26:I26" si="11">H31+H36+H41</f>
        <v>112348600</v>
      </c>
      <c r="I26" s="25">
        <f t="shared" si="11"/>
        <v>112462000</v>
      </c>
      <c r="J26" s="112"/>
      <c r="K26" s="75"/>
    </row>
    <row r="27" spans="1:11" x14ac:dyDescent="0.25">
      <c r="A27" s="61"/>
      <c r="B27" s="78"/>
      <c r="C27" s="109"/>
      <c r="D27" s="75"/>
      <c r="E27" s="16" t="s">
        <v>3</v>
      </c>
      <c r="F27" s="24">
        <f t="shared" ref="F27:F29" si="12">SUM(G27:I27)</f>
        <v>1617000</v>
      </c>
      <c r="G27" s="25">
        <f t="shared" ref="G27:I29" si="13">G32+G37+G42</f>
        <v>539000</v>
      </c>
      <c r="H27" s="25">
        <f t="shared" si="13"/>
        <v>539000</v>
      </c>
      <c r="I27" s="25">
        <f t="shared" si="13"/>
        <v>539000</v>
      </c>
      <c r="J27" s="112"/>
      <c r="K27" s="75"/>
    </row>
    <row r="28" spans="1:11" x14ac:dyDescent="0.25">
      <c r="A28" s="61"/>
      <c r="B28" s="78"/>
      <c r="C28" s="109"/>
      <c r="D28" s="75"/>
      <c r="E28" s="16" t="s">
        <v>2</v>
      </c>
      <c r="F28" s="24">
        <f t="shared" si="12"/>
        <v>0</v>
      </c>
      <c r="G28" s="25">
        <f t="shared" si="13"/>
        <v>0</v>
      </c>
      <c r="H28" s="25">
        <f t="shared" si="13"/>
        <v>0</v>
      </c>
      <c r="I28" s="25">
        <f t="shared" si="13"/>
        <v>0</v>
      </c>
      <c r="J28" s="112"/>
      <c r="K28" s="75"/>
    </row>
    <row r="29" spans="1:11" ht="42" customHeight="1" x14ac:dyDescent="0.25">
      <c r="A29" s="62"/>
      <c r="B29" s="79"/>
      <c r="C29" s="110"/>
      <c r="D29" s="76"/>
      <c r="E29" s="9" t="s">
        <v>5</v>
      </c>
      <c r="F29" s="19">
        <f t="shared" si="12"/>
        <v>0</v>
      </c>
      <c r="G29" s="20">
        <f t="shared" si="13"/>
        <v>0</v>
      </c>
      <c r="H29" s="20">
        <f t="shared" si="13"/>
        <v>0</v>
      </c>
      <c r="I29" s="20">
        <f t="shared" si="13"/>
        <v>0</v>
      </c>
      <c r="J29" s="113"/>
      <c r="K29" s="76"/>
    </row>
    <row r="30" spans="1:11" ht="15.75" customHeight="1" x14ac:dyDescent="0.25">
      <c r="A30" s="57" t="s">
        <v>10</v>
      </c>
      <c r="B30" s="50" t="s">
        <v>10</v>
      </c>
      <c r="C30" s="53" t="s">
        <v>69</v>
      </c>
      <c r="D30" s="74" t="s">
        <v>82</v>
      </c>
      <c r="E30" s="16" t="s">
        <v>1</v>
      </c>
      <c r="F30" s="26">
        <f t="shared" ref="F30:F34" si="14">SUM(G30:I30)</f>
        <v>307985900</v>
      </c>
      <c r="G30" s="26">
        <f t="shared" ref="G30:I30" si="15">SUM(G31:G34)</f>
        <v>101706500</v>
      </c>
      <c r="H30" s="26">
        <f t="shared" si="15"/>
        <v>103083000</v>
      </c>
      <c r="I30" s="26">
        <f t="shared" si="15"/>
        <v>103196400</v>
      </c>
      <c r="J30" s="47" t="s">
        <v>37</v>
      </c>
      <c r="K30" s="74" t="s">
        <v>39</v>
      </c>
    </row>
    <row r="31" spans="1:11" x14ac:dyDescent="0.25">
      <c r="A31" s="58"/>
      <c r="B31" s="51"/>
      <c r="C31" s="54"/>
      <c r="D31" s="75"/>
      <c r="E31" s="17" t="s">
        <v>4</v>
      </c>
      <c r="F31" s="27">
        <f t="shared" si="14"/>
        <v>306368900</v>
      </c>
      <c r="G31" s="27">
        <v>101167500</v>
      </c>
      <c r="H31" s="27">
        <v>102544000</v>
      </c>
      <c r="I31" s="27">
        <v>102657400</v>
      </c>
      <c r="J31" s="48"/>
      <c r="K31" s="75"/>
    </row>
    <row r="32" spans="1:11" x14ac:dyDescent="0.25">
      <c r="A32" s="58"/>
      <c r="B32" s="51"/>
      <c r="C32" s="54"/>
      <c r="D32" s="75"/>
      <c r="E32" s="17" t="s">
        <v>3</v>
      </c>
      <c r="F32" s="27">
        <f t="shared" si="14"/>
        <v>1617000</v>
      </c>
      <c r="G32" s="27">
        <v>539000</v>
      </c>
      <c r="H32" s="27">
        <v>539000</v>
      </c>
      <c r="I32" s="27">
        <v>539000</v>
      </c>
      <c r="J32" s="48"/>
      <c r="K32" s="75"/>
    </row>
    <row r="33" spans="1:11" x14ac:dyDescent="0.25">
      <c r="A33" s="58"/>
      <c r="B33" s="51"/>
      <c r="C33" s="54"/>
      <c r="D33" s="75"/>
      <c r="E33" s="17" t="s">
        <v>2</v>
      </c>
      <c r="F33" s="27">
        <f t="shared" si="14"/>
        <v>0</v>
      </c>
      <c r="G33" s="27">
        <v>0</v>
      </c>
      <c r="H33" s="27">
        <v>0</v>
      </c>
      <c r="I33" s="27">
        <v>0</v>
      </c>
      <c r="J33" s="48"/>
      <c r="K33" s="75"/>
    </row>
    <row r="34" spans="1:11" x14ac:dyDescent="0.25">
      <c r="A34" s="59"/>
      <c r="B34" s="52"/>
      <c r="C34" s="55"/>
      <c r="D34" s="76"/>
      <c r="E34" s="17" t="s">
        <v>5</v>
      </c>
      <c r="F34" s="27">
        <f t="shared" si="14"/>
        <v>0</v>
      </c>
      <c r="G34" s="27">
        <v>0</v>
      </c>
      <c r="H34" s="27">
        <v>0</v>
      </c>
      <c r="I34" s="27">
        <v>0</v>
      </c>
      <c r="J34" s="49"/>
      <c r="K34" s="76"/>
    </row>
    <row r="35" spans="1:11" ht="15.75" customHeight="1" x14ac:dyDescent="0.25">
      <c r="A35" s="57" t="s">
        <v>14</v>
      </c>
      <c r="B35" s="50" t="s">
        <v>14</v>
      </c>
      <c r="C35" s="53" t="s">
        <v>70</v>
      </c>
      <c r="D35" s="74" t="s">
        <v>82</v>
      </c>
      <c r="E35" s="16" t="s">
        <v>1</v>
      </c>
      <c r="F35" s="27">
        <f t="shared" ref="F35:F44" si="16">SUM(G35:I35)</f>
        <v>180000</v>
      </c>
      <c r="G35" s="26">
        <f t="shared" ref="G35:I35" si="17">SUM(G36:G39)</f>
        <v>60000</v>
      </c>
      <c r="H35" s="26">
        <f t="shared" si="17"/>
        <v>60000</v>
      </c>
      <c r="I35" s="26">
        <f t="shared" si="17"/>
        <v>60000</v>
      </c>
      <c r="J35" s="47" t="s">
        <v>38</v>
      </c>
      <c r="K35" s="74" t="s">
        <v>39</v>
      </c>
    </row>
    <row r="36" spans="1:11" x14ac:dyDescent="0.25">
      <c r="A36" s="58"/>
      <c r="B36" s="51"/>
      <c r="C36" s="54"/>
      <c r="D36" s="75"/>
      <c r="E36" s="17" t="s">
        <v>4</v>
      </c>
      <c r="F36" s="27">
        <f t="shared" si="16"/>
        <v>180000</v>
      </c>
      <c r="G36" s="27">
        <v>60000</v>
      </c>
      <c r="H36" s="27">
        <v>60000</v>
      </c>
      <c r="I36" s="27">
        <v>60000</v>
      </c>
      <c r="J36" s="48"/>
      <c r="K36" s="75"/>
    </row>
    <row r="37" spans="1:11" x14ac:dyDescent="0.25">
      <c r="A37" s="58"/>
      <c r="B37" s="51"/>
      <c r="C37" s="54"/>
      <c r="D37" s="75"/>
      <c r="E37" s="17" t="s">
        <v>3</v>
      </c>
      <c r="F37" s="27">
        <f t="shared" si="16"/>
        <v>0</v>
      </c>
      <c r="G37" s="27">
        <f t="shared" ref="G37:I39" si="18">G42</f>
        <v>0</v>
      </c>
      <c r="H37" s="27">
        <f t="shared" si="18"/>
        <v>0</v>
      </c>
      <c r="I37" s="27">
        <f t="shared" si="18"/>
        <v>0</v>
      </c>
      <c r="J37" s="48"/>
      <c r="K37" s="75"/>
    </row>
    <row r="38" spans="1:11" x14ac:dyDescent="0.25">
      <c r="A38" s="58"/>
      <c r="B38" s="51"/>
      <c r="C38" s="54"/>
      <c r="D38" s="75"/>
      <c r="E38" s="17" t="s">
        <v>2</v>
      </c>
      <c r="F38" s="27">
        <f t="shared" si="16"/>
        <v>0</v>
      </c>
      <c r="G38" s="27">
        <f t="shared" si="18"/>
        <v>0</v>
      </c>
      <c r="H38" s="27">
        <f t="shared" si="18"/>
        <v>0</v>
      </c>
      <c r="I38" s="27">
        <f t="shared" si="18"/>
        <v>0</v>
      </c>
      <c r="J38" s="48"/>
      <c r="K38" s="75"/>
    </row>
    <row r="39" spans="1:11" x14ac:dyDescent="0.25">
      <c r="A39" s="59"/>
      <c r="B39" s="52"/>
      <c r="C39" s="55"/>
      <c r="D39" s="76"/>
      <c r="E39" s="17" t="s">
        <v>5</v>
      </c>
      <c r="F39" s="27">
        <f t="shared" si="16"/>
        <v>0</v>
      </c>
      <c r="G39" s="27">
        <f t="shared" si="18"/>
        <v>0</v>
      </c>
      <c r="H39" s="27">
        <f t="shared" si="18"/>
        <v>0</v>
      </c>
      <c r="I39" s="27">
        <f t="shared" si="18"/>
        <v>0</v>
      </c>
      <c r="J39" s="49"/>
      <c r="K39" s="76"/>
    </row>
    <row r="40" spans="1:11" ht="15.75" customHeight="1" x14ac:dyDescent="0.25">
      <c r="A40" s="57" t="s">
        <v>15</v>
      </c>
      <c r="B40" s="50" t="s">
        <v>15</v>
      </c>
      <c r="C40" s="53" t="s">
        <v>71</v>
      </c>
      <c r="D40" s="74" t="s">
        <v>82</v>
      </c>
      <c r="E40" s="13" t="s">
        <v>1</v>
      </c>
      <c r="F40" s="22">
        <f t="shared" si="16"/>
        <v>29233800</v>
      </c>
      <c r="G40" s="22">
        <f t="shared" ref="G40:I40" si="19">SUM(G41:G44)</f>
        <v>9744600</v>
      </c>
      <c r="H40" s="22">
        <f t="shared" si="19"/>
        <v>9744600</v>
      </c>
      <c r="I40" s="22">
        <f t="shared" si="19"/>
        <v>9744600</v>
      </c>
      <c r="J40" s="47" t="s">
        <v>48</v>
      </c>
      <c r="K40" s="74" t="s">
        <v>136</v>
      </c>
    </row>
    <row r="41" spans="1:11" x14ac:dyDescent="0.25">
      <c r="A41" s="58"/>
      <c r="B41" s="51"/>
      <c r="C41" s="54"/>
      <c r="D41" s="75"/>
      <c r="E41" s="13" t="s">
        <v>4</v>
      </c>
      <c r="F41" s="28">
        <f t="shared" si="16"/>
        <v>29233800</v>
      </c>
      <c r="G41" s="28">
        <v>9744600</v>
      </c>
      <c r="H41" s="28">
        <v>9744600</v>
      </c>
      <c r="I41" s="28">
        <v>9744600</v>
      </c>
      <c r="J41" s="48"/>
      <c r="K41" s="75"/>
    </row>
    <row r="42" spans="1:11" x14ac:dyDescent="0.25">
      <c r="A42" s="58"/>
      <c r="B42" s="51"/>
      <c r="C42" s="54"/>
      <c r="D42" s="75"/>
      <c r="E42" s="13" t="s">
        <v>3</v>
      </c>
      <c r="F42" s="28">
        <f t="shared" si="16"/>
        <v>0</v>
      </c>
      <c r="G42" s="28">
        <v>0</v>
      </c>
      <c r="H42" s="28">
        <v>0</v>
      </c>
      <c r="I42" s="28">
        <v>0</v>
      </c>
      <c r="J42" s="48"/>
      <c r="K42" s="75"/>
    </row>
    <row r="43" spans="1:11" x14ac:dyDescent="0.25">
      <c r="A43" s="58"/>
      <c r="B43" s="51"/>
      <c r="C43" s="54"/>
      <c r="D43" s="75"/>
      <c r="E43" s="13" t="s">
        <v>2</v>
      </c>
      <c r="F43" s="28">
        <f t="shared" si="16"/>
        <v>0</v>
      </c>
      <c r="G43" s="28">
        <v>0</v>
      </c>
      <c r="H43" s="28">
        <v>0</v>
      </c>
      <c r="I43" s="28">
        <v>0</v>
      </c>
      <c r="J43" s="48"/>
      <c r="K43" s="75"/>
    </row>
    <row r="44" spans="1:11" x14ac:dyDescent="0.25">
      <c r="A44" s="59"/>
      <c r="B44" s="52"/>
      <c r="C44" s="55"/>
      <c r="D44" s="76"/>
      <c r="E44" s="13" t="s">
        <v>5</v>
      </c>
      <c r="F44" s="28">
        <f t="shared" si="16"/>
        <v>0</v>
      </c>
      <c r="G44" s="28">
        <v>0</v>
      </c>
      <c r="H44" s="28">
        <v>0</v>
      </c>
      <c r="I44" s="28">
        <v>0</v>
      </c>
      <c r="J44" s="49"/>
      <c r="K44" s="76"/>
    </row>
    <row r="45" spans="1:11" ht="20.25" customHeight="1" x14ac:dyDescent="0.25">
      <c r="A45" s="60" t="s">
        <v>12</v>
      </c>
      <c r="B45" s="77" t="s">
        <v>12</v>
      </c>
      <c r="C45" s="92" t="s">
        <v>86</v>
      </c>
      <c r="D45" s="114" t="s">
        <v>82</v>
      </c>
      <c r="E45" s="9" t="s">
        <v>1</v>
      </c>
      <c r="F45" s="19">
        <f>SUM(G45:I45)</f>
        <v>233042400</v>
      </c>
      <c r="G45" s="35">
        <f>SUM(G46:G49)</f>
        <v>77680800</v>
      </c>
      <c r="H45" s="35">
        <f t="shared" ref="H45:I45" si="20">SUM(H46:H49)</f>
        <v>77680800</v>
      </c>
      <c r="I45" s="35">
        <f t="shared" si="20"/>
        <v>77680800</v>
      </c>
      <c r="J45" s="105" t="s">
        <v>85</v>
      </c>
      <c r="K45" s="74" t="s">
        <v>40</v>
      </c>
    </row>
    <row r="46" spans="1:11" ht="18.75" customHeight="1" x14ac:dyDescent="0.25">
      <c r="A46" s="61"/>
      <c r="B46" s="78"/>
      <c r="C46" s="92"/>
      <c r="D46" s="115"/>
      <c r="E46" s="9" t="s">
        <v>4</v>
      </c>
      <c r="F46" s="19">
        <f>SUM(G46:I46)</f>
        <v>0</v>
      </c>
      <c r="G46" s="20">
        <f>G51+G56</f>
        <v>0</v>
      </c>
      <c r="H46" s="20">
        <f t="shared" ref="H46:I46" si="21">H51+H56</f>
        <v>0</v>
      </c>
      <c r="I46" s="20">
        <f t="shared" si="21"/>
        <v>0</v>
      </c>
      <c r="J46" s="106"/>
      <c r="K46" s="75"/>
    </row>
    <row r="47" spans="1:11" ht="20.25" customHeight="1" x14ac:dyDescent="0.25">
      <c r="A47" s="61"/>
      <c r="B47" s="78"/>
      <c r="C47" s="92"/>
      <c r="D47" s="115"/>
      <c r="E47" s="9" t="s">
        <v>3</v>
      </c>
      <c r="F47" s="19">
        <f t="shared" ref="F47:F49" si="22">SUM(G47:I47)</f>
        <v>9468000</v>
      </c>
      <c r="G47" s="20">
        <f t="shared" ref="G47:I49" si="23">G52+G57</f>
        <v>3156000</v>
      </c>
      <c r="H47" s="20">
        <f t="shared" si="23"/>
        <v>3156000</v>
      </c>
      <c r="I47" s="20">
        <f t="shared" si="23"/>
        <v>3156000</v>
      </c>
      <c r="J47" s="106"/>
      <c r="K47" s="75"/>
    </row>
    <row r="48" spans="1:11" ht="18" customHeight="1" x14ac:dyDescent="0.25">
      <c r="A48" s="61"/>
      <c r="B48" s="78"/>
      <c r="C48" s="92"/>
      <c r="D48" s="115"/>
      <c r="E48" s="9" t="s">
        <v>2</v>
      </c>
      <c r="F48" s="19">
        <f t="shared" si="22"/>
        <v>223574400</v>
      </c>
      <c r="G48" s="20">
        <f t="shared" si="23"/>
        <v>74524800</v>
      </c>
      <c r="H48" s="20">
        <f t="shared" si="23"/>
        <v>74524800</v>
      </c>
      <c r="I48" s="20">
        <f t="shared" si="23"/>
        <v>74524800</v>
      </c>
      <c r="J48" s="106"/>
      <c r="K48" s="75"/>
    </row>
    <row r="49" spans="1:11" ht="39.75" customHeight="1" x14ac:dyDescent="0.25">
      <c r="A49" s="62"/>
      <c r="B49" s="79"/>
      <c r="C49" s="92"/>
      <c r="D49" s="116"/>
      <c r="E49" s="9" t="s">
        <v>5</v>
      </c>
      <c r="F49" s="19">
        <f t="shared" si="22"/>
        <v>0</v>
      </c>
      <c r="G49" s="20">
        <f t="shared" si="23"/>
        <v>0</v>
      </c>
      <c r="H49" s="20">
        <f t="shared" si="23"/>
        <v>0</v>
      </c>
      <c r="I49" s="20">
        <f t="shared" si="23"/>
        <v>0</v>
      </c>
      <c r="J49" s="107"/>
      <c r="K49" s="76"/>
    </row>
    <row r="50" spans="1:11" ht="15.75" customHeight="1" x14ac:dyDescent="0.25">
      <c r="A50" s="57" t="s">
        <v>13</v>
      </c>
      <c r="B50" s="93" t="s">
        <v>13</v>
      </c>
      <c r="C50" s="53" t="s">
        <v>103</v>
      </c>
      <c r="D50" s="74" t="s">
        <v>7</v>
      </c>
      <c r="E50" s="13" t="s">
        <v>1</v>
      </c>
      <c r="F50" s="36">
        <f t="shared" ref="F50:F54" si="24">SUM(G50:I50)</f>
        <v>212376900</v>
      </c>
      <c r="G50" s="36">
        <f t="shared" ref="G50:I50" si="25">SUM(G51:G54)</f>
        <v>70792300</v>
      </c>
      <c r="H50" s="36">
        <f t="shared" si="25"/>
        <v>70792300</v>
      </c>
      <c r="I50" s="36">
        <f t="shared" si="25"/>
        <v>70792300</v>
      </c>
      <c r="J50" s="71" t="s">
        <v>42</v>
      </c>
      <c r="K50" s="74" t="s">
        <v>40</v>
      </c>
    </row>
    <row r="51" spans="1:11" x14ac:dyDescent="0.25">
      <c r="A51" s="58"/>
      <c r="B51" s="94"/>
      <c r="C51" s="54"/>
      <c r="D51" s="75"/>
      <c r="E51" s="14" t="s">
        <v>4</v>
      </c>
      <c r="F51" s="36">
        <f t="shared" si="24"/>
        <v>0</v>
      </c>
      <c r="G51" s="37">
        <v>0</v>
      </c>
      <c r="H51" s="37">
        <v>0</v>
      </c>
      <c r="I51" s="37">
        <v>0</v>
      </c>
      <c r="J51" s="72"/>
      <c r="K51" s="75"/>
    </row>
    <row r="52" spans="1:11" x14ac:dyDescent="0.25">
      <c r="A52" s="58"/>
      <c r="B52" s="94"/>
      <c r="C52" s="54"/>
      <c r="D52" s="75"/>
      <c r="E52" s="14" t="s">
        <v>3</v>
      </c>
      <c r="F52" s="36">
        <f t="shared" si="24"/>
        <v>9233700</v>
      </c>
      <c r="G52" s="37">
        <v>3077900</v>
      </c>
      <c r="H52" s="37">
        <v>3077900</v>
      </c>
      <c r="I52" s="37">
        <v>3077900</v>
      </c>
      <c r="J52" s="72"/>
      <c r="K52" s="75"/>
    </row>
    <row r="53" spans="1:11" x14ac:dyDescent="0.25">
      <c r="A53" s="58"/>
      <c r="B53" s="94"/>
      <c r="C53" s="54"/>
      <c r="D53" s="75"/>
      <c r="E53" s="14" t="s">
        <v>2</v>
      </c>
      <c r="F53" s="36">
        <f t="shared" si="24"/>
        <v>203143200</v>
      </c>
      <c r="G53" s="37">
        <v>67714400</v>
      </c>
      <c r="H53" s="37">
        <v>67714400</v>
      </c>
      <c r="I53" s="37">
        <v>67714400</v>
      </c>
      <c r="J53" s="72"/>
      <c r="K53" s="75"/>
    </row>
    <row r="54" spans="1:11" ht="83.25" customHeight="1" x14ac:dyDescent="0.25">
      <c r="A54" s="59"/>
      <c r="B54" s="95"/>
      <c r="C54" s="55"/>
      <c r="D54" s="76"/>
      <c r="E54" s="15" t="s">
        <v>5</v>
      </c>
      <c r="F54" s="29">
        <f t="shared" si="24"/>
        <v>0</v>
      </c>
      <c r="G54" s="30">
        <v>0</v>
      </c>
      <c r="H54" s="30">
        <v>0</v>
      </c>
      <c r="I54" s="30">
        <v>0</v>
      </c>
      <c r="J54" s="73"/>
      <c r="K54" s="117"/>
    </row>
    <row r="55" spans="1:11" ht="15.75" customHeight="1" x14ac:dyDescent="0.25">
      <c r="A55" s="57" t="s">
        <v>16</v>
      </c>
      <c r="B55" s="93" t="s">
        <v>16</v>
      </c>
      <c r="C55" s="53" t="s">
        <v>104</v>
      </c>
      <c r="D55" s="56" t="s">
        <v>7</v>
      </c>
      <c r="E55" s="13" t="s">
        <v>1</v>
      </c>
      <c r="F55" s="38">
        <f>SUM(G55:I55)</f>
        <v>20665500</v>
      </c>
      <c r="G55" s="38">
        <f>SUM(G56:G59)</f>
        <v>6888500</v>
      </c>
      <c r="H55" s="38">
        <f t="shared" ref="H55:I55" si="26">SUM(H56:H59)</f>
        <v>6888500</v>
      </c>
      <c r="I55" s="38">
        <f t="shared" si="26"/>
        <v>6888500</v>
      </c>
      <c r="J55" s="47" t="s">
        <v>41</v>
      </c>
      <c r="K55" s="56" t="s">
        <v>40</v>
      </c>
    </row>
    <row r="56" spans="1:11" x14ac:dyDescent="0.25">
      <c r="A56" s="58"/>
      <c r="B56" s="94"/>
      <c r="C56" s="54"/>
      <c r="D56" s="56"/>
      <c r="E56" s="14" t="s">
        <v>4</v>
      </c>
      <c r="F56" s="36">
        <f t="shared" ref="F56:F59" si="27">SUM(G56:I56)</f>
        <v>0</v>
      </c>
      <c r="G56" s="37">
        <v>0</v>
      </c>
      <c r="H56" s="37">
        <v>0</v>
      </c>
      <c r="I56" s="37">
        <v>0</v>
      </c>
      <c r="J56" s="48"/>
      <c r="K56" s="56"/>
    </row>
    <row r="57" spans="1:11" x14ac:dyDescent="0.25">
      <c r="A57" s="58"/>
      <c r="B57" s="94"/>
      <c r="C57" s="54"/>
      <c r="D57" s="56"/>
      <c r="E57" s="14" t="s">
        <v>3</v>
      </c>
      <c r="F57" s="36">
        <f t="shared" si="27"/>
        <v>234300</v>
      </c>
      <c r="G57" s="37">
        <v>78100</v>
      </c>
      <c r="H57" s="37">
        <v>78100</v>
      </c>
      <c r="I57" s="37">
        <v>78100</v>
      </c>
      <c r="J57" s="48"/>
      <c r="K57" s="56"/>
    </row>
    <row r="58" spans="1:11" x14ac:dyDescent="0.25">
      <c r="A58" s="58"/>
      <c r="B58" s="94"/>
      <c r="C58" s="54"/>
      <c r="D58" s="56"/>
      <c r="E58" s="14" t="s">
        <v>2</v>
      </c>
      <c r="F58" s="36">
        <f t="shared" si="27"/>
        <v>20431200</v>
      </c>
      <c r="G58" s="37">
        <v>6810400</v>
      </c>
      <c r="H58" s="37">
        <v>6810400</v>
      </c>
      <c r="I58" s="37">
        <v>6810400</v>
      </c>
      <c r="J58" s="48"/>
      <c r="K58" s="56"/>
    </row>
    <row r="59" spans="1:11" ht="21" customHeight="1" x14ac:dyDescent="0.25">
      <c r="A59" s="59"/>
      <c r="B59" s="95"/>
      <c r="C59" s="55"/>
      <c r="D59" s="56"/>
      <c r="E59" s="14" t="s">
        <v>5</v>
      </c>
      <c r="F59" s="36">
        <f t="shared" si="27"/>
        <v>0</v>
      </c>
      <c r="G59" s="37">
        <v>0</v>
      </c>
      <c r="H59" s="37">
        <v>0</v>
      </c>
      <c r="I59" s="37">
        <v>0</v>
      </c>
      <c r="J59" s="49"/>
      <c r="K59" s="56"/>
    </row>
    <row r="60" spans="1:11" ht="18" customHeight="1" x14ac:dyDescent="0.25">
      <c r="A60" s="60" t="s">
        <v>17</v>
      </c>
      <c r="B60" s="77" t="s">
        <v>17</v>
      </c>
      <c r="C60" s="108" t="s">
        <v>87</v>
      </c>
      <c r="D60" s="124" t="s">
        <v>88</v>
      </c>
      <c r="E60" s="9" t="s">
        <v>1</v>
      </c>
      <c r="F60" s="19">
        <f>SUM(G60:I60)</f>
        <v>385472700.46000004</v>
      </c>
      <c r="G60" s="20">
        <f>SUM(G61:G64)</f>
        <v>127388900.46000001</v>
      </c>
      <c r="H60" s="20">
        <f t="shared" ref="H60:I60" si="28">SUM(H61:H64)</f>
        <v>129029700</v>
      </c>
      <c r="I60" s="20">
        <f t="shared" si="28"/>
        <v>129054100</v>
      </c>
      <c r="J60" s="105" t="s">
        <v>132</v>
      </c>
      <c r="K60" s="74" t="s">
        <v>122</v>
      </c>
    </row>
    <row r="61" spans="1:11" ht="14.25" customHeight="1" x14ac:dyDescent="0.25">
      <c r="A61" s="61"/>
      <c r="B61" s="78"/>
      <c r="C61" s="109"/>
      <c r="D61" s="124"/>
      <c r="E61" s="9" t="s">
        <v>4</v>
      </c>
      <c r="F61" s="19">
        <f t="shared" ref="F61:F64" si="29">SUM(G61:I61)</f>
        <v>96200800</v>
      </c>
      <c r="G61" s="20">
        <f>G66+G71+G76</f>
        <v>30679400</v>
      </c>
      <c r="H61" s="20">
        <f t="shared" ref="H61:I61" si="30">H66+H71+H76</f>
        <v>32748500</v>
      </c>
      <c r="I61" s="20">
        <f t="shared" si="30"/>
        <v>32772900</v>
      </c>
      <c r="J61" s="106"/>
      <c r="K61" s="75"/>
    </row>
    <row r="62" spans="1:11" ht="16.5" customHeight="1" x14ac:dyDescent="0.25">
      <c r="A62" s="61"/>
      <c r="B62" s="78"/>
      <c r="C62" s="109"/>
      <c r="D62" s="124"/>
      <c r="E62" s="9" t="s">
        <v>3</v>
      </c>
      <c r="F62" s="19">
        <f t="shared" si="29"/>
        <v>202757600.46000001</v>
      </c>
      <c r="G62" s="20">
        <f t="shared" ref="G62:I64" si="31">G67+G72+G77</f>
        <v>67871400.460000008</v>
      </c>
      <c r="H62" s="20">
        <f t="shared" si="31"/>
        <v>67443100</v>
      </c>
      <c r="I62" s="20">
        <f t="shared" si="31"/>
        <v>67443100</v>
      </c>
      <c r="J62" s="106"/>
      <c r="K62" s="75"/>
    </row>
    <row r="63" spans="1:11" ht="15.75" customHeight="1" x14ac:dyDescent="0.25">
      <c r="A63" s="61"/>
      <c r="B63" s="78"/>
      <c r="C63" s="109"/>
      <c r="D63" s="124"/>
      <c r="E63" s="9" t="s">
        <v>2</v>
      </c>
      <c r="F63" s="19">
        <f t="shared" si="29"/>
        <v>86514300</v>
      </c>
      <c r="G63" s="20">
        <f t="shared" si="31"/>
        <v>28838100</v>
      </c>
      <c r="H63" s="20">
        <f t="shared" si="31"/>
        <v>28838100</v>
      </c>
      <c r="I63" s="20">
        <f t="shared" si="31"/>
        <v>28838100</v>
      </c>
      <c r="J63" s="106"/>
      <c r="K63" s="75"/>
    </row>
    <row r="64" spans="1:11" ht="69" customHeight="1" x14ac:dyDescent="0.25">
      <c r="A64" s="62"/>
      <c r="B64" s="79"/>
      <c r="C64" s="110"/>
      <c r="D64" s="124"/>
      <c r="E64" s="9" t="s">
        <v>5</v>
      </c>
      <c r="F64" s="19">
        <f t="shared" si="29"/>
        <v>0</v>
      </c>
      <c r="G64" s="20">
        <f t="shared" si="31"/>
        <v>0</v>
      </c>
      <c r="H64" s="20">
        <f t="shared" si="31"/>
        <v>0</v>
      </c>
      <c r="I64" s="20">
        <f t="shared" si="31"/>
        <v>0</v>
      </c>
      <c r="J64" s="107"/>
      <c r="K64" s="76"/>
    </row>
    <row r="65" spans="1:11" ht="15.75" customHeight="1" x14ac:dyDescent="0.25">
      <c r="A65" s="57" t="s">
        <v>18</v>
      </c>
      <c r="B65" s="50" t="s">
        <v>18</v>
      </c>
      <c r="C65" s="53" t="s">
        <v>66</v>
      </c>
      <c r="D65" s="56" t="s">
        <v>88</v>
      </c>
      <c r="E65" s="9" t="s">
        <v>1</v>
      </c>
      <c r="F65" s="29">
        <f t="shared" ref="F65:F69" si="32">SUM(G65:I65)</f>
        <v>28977900.460000001</v>
      </c>
      <c r="G65" s="29">
        <f t="shared" ref="G65:I65" si="33">SUM(G66:G69)</f>
        <v>8557300.4600000009</v>
      </c>
      <c r="H65" s="29">
        <f t="shared" si="33"/>
        <v>10198100</v>
      </c>
      <c r="I65" s="29">
        <f t="shared" si="33"/>
        <v>10222500</v>
      </c>
      <c r="J65" s="47" t="s">
        <v>43</v>
      </c>
      <c r="K65" s="74" t="s">
        <v>40</v>
      </c>
    </row>
    <row r="66" spans="1:11" x14ac:dyDescent="0.25">
      <c r="A66" s="58"/>
      <c r="B66" s="51"/>
      <c r="C66" s="54"/>
      <c r="D66" s="56"/>
      <c r="E66" s="15" t="s">
        <v>4</v>
      </c>
      <c r="F66" s="29">
        <f t="shared" si="32"/>
        <v>28549600</v>
      </c>
      <c r="G66" s="23">
        <v>8129000</v>
      </c>
      <c r="H66" s="30">
        <v>10198100</v>
      </c>
      <c r="I66" s="30">
        <v>10222500</v>
      </c>
      <c r="J66" s="48"/>
      <c r="K66" s="75"/>
    </row>
    <row r="67" spans="1:11" x14ac:dyDescent="0.25">
      <c r="A67" s="58"/>
      <c r="B67" s="51"/>
      <c r="C67" s="54"/>
      <c r="D67" s="56"/>
      <c r="E67" s="15" t="s">
        <v>3</v>
      </c>
      <c r="F67" s="29">
        <f t="shared" si="32"/>
        <v>428300.46</v>
      </c>
      <c r="G67" s="30">
        <v>428300.46</v>
      </c>
      <c r="H67" s="30">
        <v>0</v>
      </c>
      <c r="I67" s="30">
        <v>0</v>
      </c>
      <c r="J67" s="48"/>
      <c r="K67" s="75"/>
    </row>
    <row r="68" spans="1:11" x14ac:dyDescent="0.25">
      <c r="A68" s="58"/>
      <c r="B68" s="51"/>
      <c r="C68" s="54"/>
      <c r="D68" s="56"/>
      <c r="E68" s="15" t="s">
        <v>2</v>
      </c>
      <c r="F68" s="29">
        <f t="shared" si="32"/>
        <v>0</v>
      </c>
      <c r="G68" s="30">
        <v>0</v>
      </c>
      <c r="H68" s="30">
        <v>0</v>
      </c>
      <c r="I68" s="30">
        <v>0</v>
      </c>
      <c r="J68" s="48"/>
      <c r="K68" s="75"/>
    </row>
    <row r="69" spans="1:11" ht="15.75" customHeight="1" x14ac:dyDescent="0.25">
      <c r="A69" s="59"/>
      <c r="B69" s="52"/>
      <c r="C69" s="55"/>
      <c r="D69" s="56"/>
      <c r="E69" s="15" t="s">
        <v>5</v>
      </c>
      <c r="F69" s="29">
        <f t="shared" si="32"/>
        <v>0</v>
      </c>
      <c r="G69" s="30">
        <v>0</v>
      </c>
      <c r="H69" s="30">
        <v>0</v>
      </c>
      <c r="I69" s="30">
        <v>0</v>
      </c>
      <c r="J69" s="49"/>
      <c r="K69" s="76"/>
    </row>
    <row r="70" spans="1:11" ht="15.75" customHeight="1" x14ac:dyDescent="0.25">
      <c r="A70" s="57" t="s">
        <v>30</v>
      </c>
      <c r="B70" s="50" t="s">
        <v>30</v>
      </c>
      <c r="C70" s="53" t="s">
        <v>67</v>
      </c>
      <c r="D70" s="56" t="s">
        <v>82</v>
      </c>
      <c r="E70" s="9" t="s">
        <v>1</v>
      </c>
      <c r="F70" s="29">
        <f>SUM(G70:I70)</f>
        <v>230227500</v>
      </c>
      <c r="G70" s="29">
        <f>SUM(G71:G74)</f>
        <v>76742500</v>
      </c>
      <c r="H70" s="29">
        <f t="shared" ref="H70:I70" si="34">SUM(H71:H74)</f>
        <v>76742500</v>
      </c>
      <c r="I70" s="29">
        <f t="shared" si="34"/>
        <v>76742500</v>
      </c>
      <c r="J70" s="47" t="s">
        <v>44</v>
      </c>
      <c r="K70" s="74" t="s">
        <v>123</v>
      </c>
    </row>
    <row r="71" spans="1:11" x14ac:dyDescent="0.25">
      <c r="A71" s="58"/>
      <c r="B71" s="51"/>
      <c r="C71" s="54"/>
      <c r="D71" s="56"/>
      <c r="E71" s="15" t="s">
        <v>4</v>
      </c>
      <c r="F71" s="29">
        <f t="shared" ref="F71:F79" si="35">SUM(G71:I71)</f>
        <v>65890500</v>
      </c>
      <c r="G71" s="30">
        <v>21963500</v>
      </c>
      <c r="H71" s="30">
        <v>21963500</v>
      </c>
      <c r="I71" s="30">
        <v>21963500</v>
      </c>
      <c r="J71" s="48"/>
      <c r="K71" s="75"/>
    </row>
    <row r="72" spans="1:11" x14ac:dyDescent="0.25">
      <c r="A72" s="58"/>
      <c r="B72" s="51"/>
      <c r="C72" s="54"/>
      <c r="D72" s="56"/>
      <c r="E72" s="15" t="s">
        <v>3</v>
      </c>
      <c r="F72" s="29">
        <f t="shared" si="35"/>
        <v>164337000</v>
      </c>
      <c r="G72" s="30">
        <v>54779000</v>
      </c>
      <c r="H72" s="30">
        <v>54779000</v>
      </c>
      <c r="I72" s="30">
        <v>54779000</v>
      </c>
      <c r="J72" s="48"/>
      <c r="K72" s="75"/>
    </row>
    <row r="73" spans="1:11" x14ac:dyDescent="0.25">
      <c r="A73" s="58"/>
      <c r="B73" s="51"/>
      <c r="C73" s="54"/>
      <c r="D73" s="56"/>
      <c r="E73" s="15" t="s">
        <v>2</v>
      </c>
      <c r="F73" s="29">
        <f t="shared" si="35"/>
        <v>0</v>
      </c>
      <c r="G73" s="30">
        <v>0</v>
      </c>
      <c r="H73" s="30">
        <v>0</v>
      </c>
      <c r="I73" s="30">
        <v>0</v>
      </c>
      <c r="J73" s="48"/>
      <c r="K73" s="75"/>
    </row>
    <row r="74" spans="1:11" ht="15.75" customHeight="1" x14ac:dyDescent="0.25">
      <c r="A74" s="59"/>
      <c r="B74" s="52"/>
      <c r="C74" s="55"/>
      <c r="D74" s="56"/>
      <c r="E74" s="15" t="s">
        <v>5</v>
      </c>
      <c r="F74" s="29">
        <f t="shared" si="35"/>
        <v>0</v>
      </c>
      <c r="G74" s="30">
        <f>G109+G129</f>
        <v>0</v>
      </c>
      <c r="H74" s="30">
        <f>H109+H129</f>
        <v>0</v>
      </c>
      <c r="I74" s="30">
        <f>I109+I129</f>
        <v>0</v>
      </c>
      <c r="J74" s="49"/>
      <c r="K74" s="76"/>
    </row>
    <row r="75" spans="1:11" ht="20.25" customHeight="1" x14ac:dyDescent="0.25">
      <c r="A75" s="57" t="s">
        <v>31</v>
      </c>
      <c r="B75" s="50" t="s">
        <v>31</v>
      </c>
      <c r="C75" s="53" t="s">
        <v>68</v>
      </c>
      <c r="D75" s="56" t="s">
        <v>82</v>
      </c>
      <c r="E75" s="13" t="s">
        <v>1</v>
      </c>
      <c r="F75" s="36">
        <f t="shared" si="35"/>
        <v>126267300</v>
      </c>
      <c r="G75" s="36">
        <f t="shared" ref="G75:I75" si="36">SUM(G76:G79)</f>
        <v>42089100</v>
      </c>
      <c r="H75" s="36">
        <f t="shared" si="36"/>
        <v>42089100</v>
      </c>
      <c r="I75" s="36">
        <f t="shared" si="36"/>
        <v>42089100</v>
      </c>
      <c r="J75" s="47" t="s">
        <v>45</v>
      </c>
      <c r="K75" s="74" t="s">
        <v>124</v>
      </c>
    </row>
    <row r="76" spans="1:11" ht="15.75" customHeight="1" x14ac:dyDescent="0.25">
      <c r="A76" s="58"/>
      <c r="B76" s="51"/>
      <c r="C76" s="54"/>
      <c r="D76" s="56"/>
      <c r="E76" s="14" t="s">
        <v>4</v>
      </c>
      <c r="F76" s="36">
        <f t="shared" si="35"/>
        <v>1760700</v>
      </c>
      <c r="G76" s="37">
        <v>586900</v>
      </c>
      <c r="H76" s="37">
        <v>586900</v>
      </c>
      <c r="I76" s="37">
        <v>586900</v>
      </c>
      <c r="J76" s="48"/>
      <c r="K76" s="75"/>
    </row>
    <row r="77" spans="1:11" ht="15.75" customHeight="1" x14ac:dyDescent="0.25">
      <c r="A77" s="58"/>
      <c r="B77" s="51"/>
      <c r="C77" s="54"/>
      <c r="D77" s="56"/>
      <c r="E77" s="14" t="s">
        <v>3</v>
      </c>
      <c r="F77" s="36">
        <f t="shared" si="35"/>
        <v>37992300</v>
      </c>
      <c r="G77" s="37">
        <v>12664100</v>
      </c>
      <c r="H77" s="37">
        <v>12664100</v>
      </c>
      <c r="I77" s="37">
        <v>12664100</v>
      </c>
      <c r="J77" s="48"/>
      <c r="K77" s="75"/>
    </row>
    <row r="78" spans="1:11" ht="15.75" customHeight="1" x14ac:dyDescent="0.25">
      <c r="A78" s="58"/>
      <c r="B78" s="51"/>
      <c r="C78" s="54"/>
      <c r="D78" s="56"/>
      <c r="E78" s="14" t="s">
        <v>2</v>
      </c>
      <c r="F78" s="36">
        <f t="shared" si="35"/>
        <v>86514300</v>
      </c>
      <c r="G78" s="37">
        <v>28838100</v>
      </c>
      <c r="H78" s="37">
        <v>28838100</v>
      </c>
      <c r="I78" s="37">
        <v>28838100</v>
      </c>
      <c r="J78" s="48"/>
      <c r="K78" s="75"/>
    </row>
    <row r="79" spans="1:11" ht="15.75" customHeight="1" x14ac:dyDescent="0.25">
      <c r="A79" s="59"/>
      <c r="B79" s="52"/>
      <c r="C79" s="55"/>
      <c r="D79" s="56"/>
      <c r="E79" s="14" t="s">
        <v>5</v>
      </c>
      <c r="F79" s="36">
        <f t="shared" si="35"/>
        <v>0</v>
      </c>
      <c r="G79" s="37">
        <v>0</v>
      </c>
      <c r="H79" s="37">
        <v>0</v>
      </c>
      <c r="I79" s="37">
        <v>0</v>
      </c>
      <c r="J79" s="49"/>
      <c r="K79" s="76"/>
    </row>
    <row r="80" spans="1:11" ht="21" customHeight="1" x14ac:dyDescent="0.25">
      <c r="A80" s="57" t="s">
        <v>105</v>
      </c>
      <c r="B80" s="50" t="s">
        <v>105</v>
      </c>
      <c r="C80" s="53" t="s">
        <v>106</v>
      </c>
      <c r="D80" s="56" t="s">
        <v>82</v>
      </c>
      <c r="E80" s="9" t="s">
        <v>1</v>
      </c>
      <c r="F80" s="29">
        <f>SUM(G80:I80)</f>
        <v>0</v>
      </c>
      <c r="G80" s="29">
        <f>SUM(G81:G84)</f>
        <v>0</v>
      </c>
      <c r="H80" s="29">
        <f t="shared" ref="H80:I80" si="37">SUM(H81:H84)</f>
        <v>0</v>
      </c>
      <c r="I80" s="29">
        <f t="shared" si="37"/>
        <v>0</v>
      </c>
      <c r="J80" s="47" t="s">
        <v>107</v>
      </c>
      <c r="K80" s="74" t="s">
        <v>125</v>
      </c>
    </row>
    <row r="81" spans="1:11" ht="15.75" customHeight="1" x14ac:dyDescent="0.25">
      <c r="A81" s="58"/>
      <c r="B81" s="51"/>
      <c r="C81" s="54"/>
      <c r="D81" s="56"/>
      <c r="E81" s="15" t="s">
        <v>4</v>
      </c>
      <c r="F81" s="29">
        <f t="shared" ref="F81:F84" si="38">SUM(G81:I81)</f>
        <v>0</v>
      </c>
      <c r="G81" s="30">
        <v>0</v>
      </c>
      <c r="H81" s="30">
        <v>0</v>
      </c>
      <c r="I81" s="30">
        <v>0</v>
      </c>
      <c r="J81" s="48"/>
      <c r="K81" s="75"/>
    </row>
    <row r="82" spans="1:11" ht="15.75" customHeight="1" x14ac:dyDescent="0.25">
      <c r="A82" s="58"/>
      <c r="B82" s="51"/>
      <c r="C82" s="54"/>
      <c r="D82" s="56"/>
      <c r="E82" s="15" t="s">
        <v>3</v>
      </c>
      <c r="F82" s="29">
        <f t="shared" si="38"/>
        <v>0</v>
      </c>
      <c r="G82" s="30">
        <v>0</v>
      </c>
      <c r="H82" s="30">
        <v>0</v>
      </c>
      <c r="I82" s="30">
        <v>0</v>
      </c>
      <c r="J82" s="48"/>
      <c r="K82" s="75"/>
    </row>
    <row r="83" spans="1:11" ht="15.75" customHeight="1" x14ac:dyDescent="0.25">
      <c r="A83" s="58"/>
      <c r="B83" s="51"/>
      <c r="C83" s="54"/>
      <c r="D83" s="56"/>
      <c r="E83" s="15" t="s">
        <v>2</v>
      </c>
      <c r="F83" s="29">
        <f t="shared" si="38"/>
        <v>0</v>
      </c>
      <c r="G83" s="30">
        <v>0</v>
      </c>
      <c r="H83" s="30">
        <v>0</v>
      </c>
      <c r="I83" s="30">
        <v>0</v>
      </c>
      <c r="J83" s="48"/>
      <c r="K83" s="75"/>
    </row>
    <row r="84" spans="1:11" ht="15.75" customHeight="1" x14ac:dyDescent="0.25">
      <c r="A84" s="59"/>
      <c r="B84" s="52"/>
      <c r="C84" s="55"/>
      <c r="D84" s="56"/>
      <c r="E84" s="15" t="s">
        <v>5</v>
      </c>
      <c r="F84" s="29">
        <f t="shared" si="38"/>
        <v>0</v>
      </c>
      <c r="G84" s="30">
        <f>G129+G139</f>
        <v>0</v>
      </c>
      <c r="H84" s="30">
        <f>H129+H139</f>
        <v>0</v>
      </c>
      <c r="I84" s="30">
        <f>I129+I139</f>
        <v>0</v>
      </c>
      <c r="J84" s="49"/>
      <c r="K84" s="76"/>
    </row>
    <row r="85" spans="1:11" ht="21" customHeight="1" x14ac:dyDescent="0.25">
      <c r="A85" s="60" t="s">
        <v>19</v>
      </c>
      <c r="B85" s="114" t="s">
        <v>19</v>
      </c>
      <c r="C85" s="125" t="s">
        <v>90</v>
      </c>
      <c r="D85" s="124" t="s">
        <v>82</v>
      </c>
      <c r="E85" s="9" t="s">
        <v>1</v>
      </c>
      <c r="F85" s="19">
        <f>SUM(G85:I85)</f>
        <v>128311692.87</v>
      </c>
      <c r="G85" s="20">
        <f>SUM(G86:G89)</f>
        <v>68333997.930000007</v>
      </c>
      <c r="H85" s="20">
        <f t="shared" ref="H85:I85" si="39">SUM(H86:H89)</f>
        <v>29993966.149999999</v>
      </c>
      <c r="I85" s="20">
        <f t="shared" si="39"/>
        <v>29983728.789999999</v>
      </c>
      <c r="J85" s="105" t="s">
        <v>128</v>
      </c>
      <c r="K85" s="74" t="s">
        <v>46</v>
      </c>
    </row>
    <row r="86" spans="1:11" ht="15.75" customHeight="1" x14ac:dyDescent="0.25">
      <c r="A86" s="61"/>
      <c r="B86" s="115"/>
      <c r="C86" s="126"/>
      <c r="D86" s="124"/>
      <c r="E86" s="9" t="s">
        <v>4</v>
      </c>
      <c r="F86" s="19">
        <f t="shared" ref="F86:F89" si="40">SUM(G86:I86)</f>
        <v>128311692.87</v>
      </c>
      <c r="G86" s="20">
        <f>G91+G96</f>
        <v>68333997.930000007</v>
      </c>
      <c r="H86" s="20">
        <f t="shared" ref="H86:I86" si="41">H91+H96</f>
        <v>29993966.149999999</v>
      </c>
      <c r="I86" s="20">
        <f t="shared" si="41"/>
        <v>29983728.789999999</v>
      </c>
      <c r="J86" s="106"/>
      <c r="K86" s="75"/>
    </row>
    <row r="87" spans="1:11" ht="15.75" customHeight="1" x14ac:dyDescent="0.25">
      <c r="A87" s="61"/>
      <c r="B87" s="115"/>
      <c r="C87" s="126"/>
      <c r="D87" s="124"/>
      <c r="E87" s="9" t="s">
        <v>3</v>
      </c>
      <c r="F87" s="19">
        <f t="shared" si="40"/>
        <v>0</v>
      </c>
      <c r="G87" s="20">
        <f t="shared" ref="G87:G89" si="42">G92+G97</f>
        <v>0</v>
      </c>
      <c r="H87" s="20">
        <f t="shared" ref="H87:I87" si="43">H92+H97</f>
        <v>0</v>
      </c>
      <c r="I87" s="20">
        <f t="shared" si="43"/>
        <v>0</v>
      </c>
      <c r="J87" s="106"/>
      <c r="K87" s="75"/>
    </row>
    <row r="88" spans="1:11" ht="15.75" customHeight="1" x14ac:dyDescent="0.25">
      <c r="A88" s="61"/>
      <c r="B88" s="115"/>
      <c r="C88" s="126"/>
      <c r="D88" s="124"/>
      <c r="E88" s="9" t="s">
        <v>2</v>
      </c>
      <c r="F88" s="19">
        <f t="shared" si="40"/>
        <v>0</v>
      </c>
      <c r="G88" s="20">
        <f t="shared" si="42"/>
        <v>0</v>
      </c>
      <c r="H88" s="20">
        <f t="shared" ref="H88:I88" si="44">H93+H98</f>
        <v>0</v>
      </c>
      <c r="I88" s="20">
        <f t="shared" si="44"/>
        <v>0</v>
      </c>
      <c r="J88" s="106"/>
      <c r="K88" s="75"/>
    </row>
    <row r="89" spans="1:11" ht="22.5" customHeight="1" x14ac:dyDescent="0.25">
      <c r="A89" s="62"/>
      <c r="B89" s="116"/>
      <c r="C89" s="127"/>
      <c r="D89" s="124"/>
      <c r="E89" s="9" t="s">
        <v>5</v>
      </c>
      <c r="F89" s="19">
        <f t="shared" si="40"/>
        <v>0</v>
      </c>
      <c r="G89" s="20">
        <f t="shared" si="42"/>
        <v>0</v>
      </c>
      <c r="H89" s="20">
        <f t="shared" ref="H89:I89" si="45">H94+H99</f>
        <v>0</v>
      </c>
      <c r="I89" s="20">
        <f t="shared" si="45"/>
        <v>0</v>
      </c>
      <c r="J89" s="107"/>
      <c r="K89" s="76"/>
    </row>
    <row r="90" spans="1:11" ht="15.75" customHeight="1" x14ac:dyDescent="0.25">
      <c r="A90" s="57" t="s">
        <v>20</v>
      </c>
      <c r="B90" s="50" t="s">
        <v>20</v>
      </c>
      <c r="C90" s="53" t="s">
        <v>65</v>
      </c>
      <c r="D90" s="56" t="s">
        <v>82</v>
      </c>
      <c r="E90" s="13" t="s">
        <v>1</v>
      </c>
      <c r="F90" s="40">
        <f>SUM(F91:F94)</f>
        <v>128311692.87</v>
      </c>
      <c r="G90" s="40">
        <f>SUM(G91:G94)</f>
        <v>68333997.930000007</v>
      </c>
      <c r="H90" s="40">
        <f t="shared" ref="H90:I90" si="46">SUM(H91:H94)</f>
        <v>29993966.149999999</v>
      </c>
      <c r="I90" s="40">
        <f t="shared" si="46"/>
        <v>29983728.789999999</v>
      </c>
      <c r="J90" s="47" t="s">
        <v>108</v>
      </c>
      <c r="K90" s="74" t="s">
        <v>46</v>
      </c>
    </row>
    <row r="91" spans="1:11" x14ac:dyDescent="0.25">
      <c r="A91" s="58"/>
      <c r="B91" s="51"/>
      <c r="C91" s="54"/>
      <c r="D91" s="56"/>
      <c r="E91" s="14" t="s">
        <v>4</v>
      </c>
      <c r="F91" s="39">
        <f>SUM(G91:I91)</f>
        <v>128311692.87</v>
      </c>
      <c r="G91" s="41">
        <f>68480000-146002.07</f>
        <v>68333997.930000007</v>
      </c>
      <c r="H91" s="42">
        <f>30000000-6033.85</f>
        <v>29993966.149999999</v>
      </c>
      <c r="I91" s="41">
        <f>30000000-16271.21</f>
        <v>29983728.789999999</v>
      </c>
      <c r="J91" s="48"/>
      <c r="K91" s="75"/>
    </row>
    <row r="92" spans="1:11" x14ac:dyDescent="0.25">
      <c r="A92" s="58"/>
      <c r="B92" s="51"/>
      <c r="C92" s="54"/>
      <c r="D92" s="56"/>
      <c r="E92" s="14" t="s">
        <v>3</v>
      </c>
      <c r="F92" s="39">
        <f t="shared" ref="F92:F94" si="47">SUM(G92:I92)</f>
        <v>0</v>
      </c>
      <c r="G92" s="41">
        <v>0</v>
      </c>
      <c r="H92" s="41">
        <v>0</v>
      </c>
      <c r="I92" s="41">
        <v>0</v>
      </c>
      <c r="J92" s="48"/>
      <c r="K92" s="75"/>
    </row>
    <row r="93" spans="1:11" ht="15.75" customHeight="1" x14ac:dyDescent="0.25">
      <c r="A93" s="58"/>
      <c r="B93" s="51"/>
      <c r="C93" s="54"/>
      <c r="D93" s="56"/>
      <c r="E93" s="14" t="s">
        <v>2</v>
      </c>
      <c r="F93" s="39">
        <f t="shared" si="47"/>
        <v>0</v>
      </c>
      <c r="G93" s="41">
        <v>0</v>
      </c>
      <c r="H93" s="43">
        <v>0</v>
      </c>
      <c r="I93" s="41">
        <v>0</v>
      </c>
      <c r="J93" s="48"/>
      <c r="K93" s="75"/>
    </row>
    <row r="94" spans="1:11" ht="15.75" customHeight="1" x14ac:dyDescent="0.25">
      <c r="A94" s="59"/>
      <c r="B94" s="52"/>
      <c r="C94" s="55"/>
      <c r="D94" s="56"/>
      <c r="E94" s="14" t="s">
        <v>5</v>
      </c>
      <c r="F94" s="39">
        <f t="shared" si="47"/>
        <v>0</v>
      </c>
      <c r="G94" s="43">
        <v>0</v>
      </c>
      <c r="H94" s="43">
        <v>0</v>
      </c>
      <c r="I94" s="43">
        <v>0</v>
      </c>
      <c r="J94" s="49"/>
      <c r="K94" s="76"/>
    </row>
    <row r="95" spans="1:11" ht="15.75" customHeight="1" x14ac:dyDescent="0.25">
      <c r="A95" s="57" t="s">
        <v>21</v>
      </c>
      <c r="B95" s="50" t="s">
        <v>21</v>
      </c>
      <c r="C95" s="53" t="s">
        <v>89</v>
      </c>
      <c r="D95" s="56" t="s">
        <v>82</v>
      </c>
      <c r="E95" s="13" t="s">
        <v>1</v>
      </c>
      <c r="F95" s="39">
        <f>SUM(G95:I95)</f>
        <v>0</v>
      </c>
      <c r="G95" s="40">
        <f>SUM(G96:G99)</f>
        <v>0</v>
      </c>
      <c r="H95" s="40">
        <f>SUM(H96:H99)</f>
        <v>0</v>
      </c>
      <c r="I95" s="40">
        <f>SUM(I96:I99)</f>
        <v>0</v>
      </c>
      <c r="J95" s="47" t="s">
        <v>108</v>
      </c>
      <c r="K95" s="74" t="s">
        <v>46</v>
      </c>
    </row>
    <row r="96" spans="1:11" x14ac:dyDescent="0.25">
      <c r="A96" s="58"/>
      <c r="B96" s="51"/>
      <c r="C96" s="54"/>
      <c r="D96" s="56"/>
      <c r="E96" s="14" t="s">
        <v>4</v>
      </c>
      <c r="F96" s="39">
        <f t="shared" ref="F96:F99" si="48">SUM(G96:I96)</f>
        <v>0</v>
      </c>
      <c r="G96" s="41">
        <v>0</v>
      </c>
      <c r="H96" s="41">
        <v>0</v>
      </c>
      <c r="I96" s="41">
        <v>0</v>
      </c>
      <c r="J96" s="48"/>
      <c r="K96" s="75"/>
    </row>
    <row r="97" spans="1:11" x14ac:dyDescent="0.25">
      <c r="A97" s="58"/>
      <c r="B97" s="51"/>
      <c r="C97" s="54"/>
      <c r="D97" s="56"/>
      <c r="E97" s="14" t="s">
        <v>3</v>
      </c>
      <c r="F97" s="39">
        <f t="shared" si="48"/>
        <v>0</v>
      </c>
      <c r="G97" s="41">
        <v>0</v>
      </c>
      <c r="H97" s="41">
        <v>0</v>
      </c>
      <c r="I97" s="41">
        <v>0</v>
      </c>
      <c r="J97" s="48"/>
      <c r="K97" s="75"/>
    </row>
    <row r="98" spans="1:11" ht="15.75" customHeight="1" x14ac:dyDescent="0.25">
      <c r="A98" s="58"/>
      <c r="B98" s="51"/>
      <c r="C98" s="54"/>
      <c r="D98" s="56"/>
      <c r="E98" s="14" t="s">
        <v>2</v>
      </c>
      <c r="F98" s="39">
        <f t="shared" si="48"/>
        <v>0</v>
      </c>
      <c r="G98" s="41">
        <v>0</v>
      </c>
      <c r="H98" s="41">
        <v>0</v>
      </c>
      <c r="I98" s="41">
        <v>0</v>
      </c>
      <c r="J98" s="48"/>
      <c r="K98" s="75"/>
    </row>
    <row r="99" spans="1:11" ht="16.5" customHeight="1" x14ac:dyDescent="0.25">
      <c r="A99" s="59"/>
      <c r="B99" s="52"/>
      <c r="C99" s="55"/>
      <c r="D99" s="56"/>
      <c r="E99" s="14" t="s">
        <v>5</v>
      </c>
      <c r="F99" s="39">
        <f t="shared" si="48"/>
        <v>0</v>
      </c>
      <c r="G99" s="43">
        <v>0</v>
      </c>
      <c r="H99" s="43">
        <v>0</v>
      </c>
      <c r="I99" s="43">
        <v>0</v>
      </c>
      <c r="J99" s="49"/>
      <c r="K99" s="76"/>
    </row>
    <row r="100" spans="1:11" ht="17.25" customHeight="1" x14ac:dyDescent="0.25">
      <c r="A100" s="60" t="s">
        <v>28</v>
      </c>
      <c r="B100" s="77" t="s">
        <v>28</v>
      </c>
      <c r="C100" s="108" t="s">
        <v>91</v>
      </c>
      <c r="D100" s="124" t="s">
        <v>82</v>
      </c>
      <c r="E100" s="13" t="s">
        <v>1</v>
      </c>
      <c r="F100" s="44">
        <f>SUM(G100:I100)</f>
        <v>256168757.59999999</v>
      </c>
      <c r="G100" s="45">
        <f>SUM(G101:G104)</f>
        <v>33118157.599999998</v>
      </c>
      <c r="H100" s="45">
        <f t="shared" ref="H100:I100" si="49">SUM(H101:H104)</f>
        <v>60338500</v>
      </c>
      <c r="I100" s="45">
        <f t="shared" si="49"/>
        <v>162712100</v>
      </c>
      <c r="J100" s="105" t="s">
        <v>129</v>
      </c>
      <c r="K100" s="74" t="s">
        <v>121</v>
      </c>
    </row>
    <row r="101" spans="1:11" ht="15.75" customHeight="1" x14ac:dyDescent="0.25">
      <c r="A101" s="61"/>
      <c r="B101" s="78"/>
      <c r="C101" s="109"/>
      <c r="D101" s="124"/>
      <c r="E101" s="13" t="s">
        <v>4</v>
      </c>
      <c r="F101" s="44">
        <f t="shared" ref="F101:F104" si="50">SUM(G101:I101)</f>
        <v>25616.879999999997</v>
      </c>
      <c r="G101" s="40">
        <f>G106+G111+G116</f>
        <v>3311.82</v>
      </c>
      <c r="H101" s="40">
        <f t="shared" ref="H101:I101" si="51">H106+H111+H116</f>
        <v>6033.8499999999995</v>
      </c>
      <c r="I101" s="40">
        <f t="shared" si="51"/>
        <v>16271.21</v>
      </c>
      <c r="J101" s="106"/>
      <c r="K101" s="75"/>
    </row>
    <row r="102" spans="1:11" ht="15.75" customHeight="1" x14ac:dyDescent="0.25">
      <c r="A102" s="61"/>
      <c r="B102" s="78"/>
      <c r="C102" s="109"/>
      <c r="D102" s="124"/>
      <c r="E102" s="13" t="s">
        <v>3</v>
      </c>
      <c r="F102" s="44">
        <f t="shared" si="50"/>
        <v>88974309.889999986</v>
      </c>
      <c r="G102" s="40">
        <f t="shared" ref="G102:G104" si="52">G107+G112+G117</f>
        <v>14237514.949999999</v>
      </c>
      <c r="H102" s="40">
        <f t="shared" ref="H102:I102" si="53">H107+H112+H117</f>
        <v>25939466.149999999</v>
      </c>
      <c r="I102" s="40">
        <f t="shared" si="53"/>
        <v>48797328.789999999</v>
      </c>
      <c r="J102" s="106"/>
      <c r="K102" s="75"/>
    </row>
    <row r="103" spans="1:11" ht="17.25" customHeight="1" x14ac:dyDescent="0.25">
      <c r="A103" s="61"/>
      <c r="B103" s="78"/>
      <c r="C103" s="109"/>
      <c r="D103" s="124"/>
      <c r="E103" s="13" t="s">
        <v>2</v>
      </c>
      <c r="F103" s="44">
        <f t="shared" si="50"/>
        <v>167168830.82999998</v>
      </c>
      <c r="G103" s="40">
        <f t="shared" si="52"/>
        <v>18877330.829999998</v>
      </c>
      <c r="H103" s="40">
        <f t="shared" ref="H103:I103" si="54">H108+H113+H118</f>
        <v>34393000</v>
      </c>
      <c r="I103" s="40">
        <f t="shared" si="54"/>
        <v>113898500</v>
      </c>
      <c r="J103" s="106"/>
      <c r="K103" s="75"/>
    </row>
    <row r="104" spans="1:11" ht="16.5" customHeight="1" x14ac:dyDescent="0.25">
      <c r="A104" s="62"/>
      <c r="B104" s="79"/>
      <c r="C104" s="110"/>
      <c r="D104" s="124"/>
      <c r="E104" s="13" t="s">
        <v>5</v>
      </c>
      <c r="F104" s="44">
        <f t="shared" si="50"/>
        <v>0</v>
      </c>
      <c r="G104" s="40">
        <f t="shared" si="52"/>
        <v>0</v>
      </c>
      <c r="H104" s="40">
        <f t="shared" ref="H104:I104" si="55">H109+H114+H119</f>
        <v>0</v>
      </c>
      <c r="I104" s="40">
        <f t="shared" si="55"/>
        <v>0</v>
      </c>
      <c r="J104" s="107"/>
      <c r="K104" s="76"/>
    </row>
    <row r="105" spans="1:11" ht="15.75" customHeight="1" x14ac:dyDescent="0.25">
      <c r="A105" s="57" t="s">
        <v>22</v>
      </c>
      <c r="B105" s="74" t="s">
        <v>22</v>
      </c>
      <c r="C105" s="53" t="s">
        <v>111</v>
      </c>
      <c r="D105" s="56" t="s">
        <v>110</v>
      </c>
      <c r="E105" s="13" t="s">
        <v>1</v>
      </c>
      <c r="F105" s="36">
        <f>SUM(G105:I105)</f>
        <v>178983300</v>
      </c>
      <c r="G105" s="36">
        <f>SUM(G106:G109)</f>
        <v>0</v>
      </c>
      <c r="H105" s="36">
        <f t="shared" ref="H105:I105" si="56">SUM(H106:H109)</f>
        <v>16271200</v>
      </c>
      <c r="I105" s="36">
        <f t="shared" si="56"/>
        <v>162712100</v>
      </c>
      <c r="J105" s="53" t="s">
        <v>112</v>
      </c>
      <c r="K105" s="74" t="s">
        <v>47</v>
      </c>
    </row>
    <row r="106" spans="1:11" x14ac:dyDescent="0.25">
      <c r="A106" s="58"/>
      <c r="B106" s="75"/>
      <c r="C106" s="54"/>
      <c r="D106" s="56"/>
      <c r="E106" s="14" t="s">
        <v>4</v>
      </c>
      <c r="F106" s="36">
        <f t="shared" ref="F106:F109" si="57">SUM(G106:I106)</f>
        <v>17898.329999999998</v>
      </c>
      <c r="G106" s="37">
        <v>0</v>
      </c>
      <c r="H106" s="37">
        <v>1627.12</v>
      </c>
      <c r="I106" s="37">
        <v>16271.21</v>
      </c>
      <c r="J106" s="54"/>
      <c r="K106" s="75"/>
    </row>
    <row r="107" spans="1:11" x14ac:dyDescent="0.25">
      <c r="A107" s="58"/>
      <c r="B107" s="75"/>
      <c r="C107" s="54"/>
      <c r="D107" s="56"/>
      <c r="E107" s="14" t="s">
        <v>3</v>
      </c>
      <c r="F107" s="36">
        <f t="shared" si="57"/>
        <v>55792301.670000002</v>
      </c>
      <c r="G107" s="37">
        <v>0</v>
      </c>
      <c r="H107" s="37">
        <v>6994972.8799999999</v>
      </c>
      <c r="I107" s="37">
        <v>48797328.789999999</v>
      </c>
      <c r="J107" s="54"/>
      <c r="K107" s="75"/>
    </row>
    <row r="108" spans="1:11" x14ac:dyDescent="0.25">
      <c r="A108" s="58"/>
      <c r="B108" s="75"/>
      <c r="C108" s="54"/>
      <c r="D108" s="56"/>
      <c r="E108" s="14" t="s">
        <v>2</v>
      </c>
      <c r="F108" s="36">
        <f t="shared" si="57"/>
        <v>123173100</v>
      </c>
      <c r="G108" s="37">
        <v>0</v>
      </c>
      <c r="H108" s="37">
        <v>9274600</v>
      </c>
      <c r="I108" s="37">
        <v>113898500</v>
      </c>
      <c r="J108" s="54"/>
      <c r="K108" s="75"/>
    </row>
    <row r="109" spans="1:11" ht="53.25" customHeight="1" x14ac:dyDescent="0.25">
      <c r="A109" s="59"/>
      <c r="B109" s="76"/>
      <c r="C109" s="55"/>
      <c r="D109" s="56"/>
      <c r="E109" s="15" t="s">
        <v>5</v>
      </c>
      <c r="F109" s="29">
        <f t="shared" si="57"/>
        <v>0</v>
      </c>
      <c r="G109" s="30">
        <v>0</v>
      </c>
      <c r="H109" s="30">
        <v>0</v>
      </c>
      <c r="I109" s="30">
        <v>0</v>
      </c>
      <c r="J109" s="55"/>
      <c r="K109" s="76"/>
    </row>
    <row r="110" spans="1:11" x14ac:dyDescent="0.25">
      <c r="A110" s="57" t="s">
        <v>109</v>
      </c>
      <c r="B110" s="74" t="s">
        <v>109</v>
      </c>
      <c r="C110" s="53" t="s">
        <v>114</v>
      </c>
      <c r="D110" s="56" t="s">
        <v>88</v>
      </c>
      <c r="E110" s="13" t="s">
        <v>1</v>
      </c>
      <c r="F110" s="36">
        <f>SUM(G110:I110)</f>
        <v>48474000</v>
      </c>
      <c r="G110" s="36">
        <f>SUM(G111:G114)</f>
        <v>4406700</v>
      </c>
      <c r="H110" s="36">
        <f t="shared" ref="H110:I110" si="58">SUM(H111:H114)</f>
        <v>44067300</v>
      </c>
      <c r="I110" s="36">
        <f t="shared" si="58"/>
        <v>0</v>
      </c>
      <c r="J110" s="53" t="s">
        <v>115</v>
      </c>
      <c r="K110" s="74" t="s">
        <v>113</v>
      </c>
    </row>
    <row r="111" spans="1:11" x14ac:dyDescent="0.25">
      <c r="A111" s="58"/>
      <c r="B111" s="75"/>
      <c r="C111" s="54"/>
      <c r="D111" s="56"/>
      <c r="E111" s="14" t="s">
        <v>4</v>
      </c>
      <c r="F111" s="36">
        <f t="shared" ref="F111:F114" si="59">SUM(G111:I111)</f>
        <v>4847.3999999999996</v>
      </c>
      <c r="G111" s="37">
        <v>440.67</v>
      </c>
      <c r="H111" s="37">
        <v>4406.7299999999996</v>
      </c>
      <c r="I111" s="37">
        <v>0</v>
      </c>
      <c r="J111" s="54"/>
      <c r="K111" s="75"/>
    </row>
    <row r="112" spans="1:11" x14ac:dyDescent="0.25">
      <c r="A112" s="58"/>
      <c r="B112" s="75"/>
      <c r="C112" s="54"/>
      <c r="D112" s="56"/>
      <c r="E112" s="14" t="s">
        <v>3</v>
      </c>
      <c r="F112" s="36">
        <f t="shared" si="59"/>
        <v>20838952.600000001</v>
      </c>
      <c r="G112" s="37">
        <v>1894459.33</v>
      </c>
      <c r="H112" s="37">
        <v>18944493.27</v>
      </c>
      <c r="I112" s="37">
        <v>0</v>
      </c>
      <c r="J112" s="54"/>
      <c r="K112" s="75"/>
    </row>
    <row r="113" spans="1:11" x14ac:dyDescent="0.25">
      <c r="A113" s="58"/>
      <c r="B113" s="75"/>
      <c r="C113" s="54"/>
      <c r="D113" s="56"/>
      <c r="E113" s="14" t="s">
        <v>2</v>
      </c>
      <c r="F113" s="36">
        <f t="shared" si="59"/>
        <v>27630200</v>
      </c>
      <c r="G113" s="37">
        <v>2511800</v>
      </c>
      <c r="H113" s="37">
        <v>25118400</v>
      </c>
      <c r="I113" s="37">
        <v>0</v>
      </c>
      <c r="J113" s="54"/>
      <c r="K113" s="75"/>
    </row>
    <row r="114" spans="1:11" x14ac:dyDescent="0.25">
      <c r="A114" s="59"/>
      <c r="B114" s="76"/>
      <c r="C114" s="55"/>
      <c r="D114" s="56"/>
      <c r="E114" s="14" t="s">
        <v>5</v>
      </c>
      <c r="F114" s="36">
        <f t="shared" si="59"/>
        <v>0</v>
      </c>
      <c r="G114" s="37">
        <v>0</v>
      </c>
      <c r="H114" s="37">
        <v>0</v>
      </c>
      <c r="I114" s="37">
        <v>0</v>
      </c>
      <c r="J114" s="55"/>
      <c r="K114" s="76"/>
    </row>
    <row r="115" spans="1:11" x14ac:dyDescent="0.25">
      <c r="A115" s="57" t="s">
        <v>118</v>
      </c>
      <c r="B115" s="74" t="s">
        <v>118</v>
      </c>
      <c r="C115" s="53" t="s">
        <v>119</v>
      </c>
      <c r="D115" s="56">
        <v>2027</v>
      </c>
      <c r="E115" s="13" t="s">
        <v>1</v>
      </c>
      <c r="F115" s="36">
        <f>SUM(G115:I115)</f>
        <v>28711457.600000001</v>
      </c>
      <c r="G115" s="22">
        <f>SUM(G116:G119)</f>
        <v>28711457.600000001</v>
      </c>
      <c r="H115" s="36">
        <f t="shared" ref="H115:I115" si="60">SUM(H116:H119)</f>
        <v>0</v>
      </c>
      <c r="I115" s="36">
        <f t="shared" si="60"/>
        <v>0</v>
      </c>
      <c r="J115" s="53" t="s">
        <v>120</v>
      </c>
      <c r="K115" s="74" t="s">
        <v>55</v>
      </c>
    </row>
    <row r="116" spans="1:11" x14ac:dyDescent="0.25">
      <c r="A116" s="58"/>
      <c r="B116" s="75"/>
      <c r="C116" s="54"/>
      <c r="D116" s="56"/>
      <c r="E116" s="14" t="s">
        <v>4</v>
      </c>
      <c r="F116" s="36">
        <f t="shared" ref="F116:F119" si="61">SUM(G116:I116)</f>
        <v>2871.15</v>
      </c>
      <c r="G116" s="28">
        <v>2871.15</v>
      </c>
      <c r="H116" s="37">
        <v>0</v>
      </c>
      <c r="I116" s="37">
        <v>0</v>
      </c>
      <c r="J116" s="54"/>
      <c r="K116" s="75"/>
    </row>
    <row r="117" spans="1:11" x14ac:dyDescent="0.25">
      <c r="A117" s="58"/>
      <c r="B117" s="75"/>
      <c r="C117" s="54"/>
      <c r="D117" s="56"/>
      <c r="E117" s="14" t="s">
        <v>3</v>
      </c>
      <c r="F117" s="36">
        <f t="shared" si="61"/>
        <v>12343055.619999999</v>
      </c>
      <c r="G117" s="28">
        <v>12343055.619999999</v>
      </c>
      <c r="H117" s="37">
        <v>0</v>
      </c>
      <c r="I117" s="37">
        <v>0</v>
      </c>
      <c r="J117" s="54"/>
      <c r="K117" s="75"/>
    </row>
    <row r="118" spans="1:11" x14ac:dyDescent="0.25">
      <c r="A118" s="58"/>
      <c r="B118" s="75"/>
      <c r="C118" s="54"/>
      <c r="D118" s="56"/>
      <c r="E118" s="14" t="s">
        <v>2</v>
      </c>
      <c r="F118" s="36">
        <f t="shared" si="61"/>
        <v>16365530.83</v>
      </c>
      <c r="G118" s="28">
        <v>16365530.83</v>
      </c>
      <c r="H118" s="37">
        <v>0</v>
      </c>
      <c r="I118" s="37">
        <v>0</v>
      </c>
      <c r="J118" s="54"/>
      <c r="K118" s="75"/>
    </row>
    <row r="119" spans="1:11" x14ac:dyDescent="0.25">
      <c r="A119" s="59"/>
      <c r="B119" s="76"/>
      <c r="C119" s="55"/>
      <c r="D119" s="56"/>
      <c r="E119" s="14" t="s">
        <v>5</v>
      </c>
      <c r="F119" s="36">
        <f t="shared" si="61"/>
        <v>0</v>
      </c>
      <c r="G119" s="37">
        <v>0</v>
      </c>
      <c r="H119" s="37">
        <v>0</v>
      </c>
      <c r="I119" s="37">
        <v>0</v>
      </c>
      <c r="J119" s="55"/>
      <c r="K119" s="76"/>
    </row>
    <row r="120" spans="1:11" ht="16.5" customHeight="1" x14ac:dyDescent="0.25">
      <c r="A120" s="60" t="s">
        <v>29</v>
      </c>
      <c r="B120" s="114" t="s">
        <v>29</v>
      </c>
      <c r="C120" s="108" t="s">
        <v>92</v>
      </c>
      <c r="D120" s="124" t="s">
        <v>82</v>
      </c>
      <c r="E120" s="13" t="s">
        <v>1</v>
      </c>
      <c r="F120" s="44">
        <f>SUM(G120:I120)</f>
        <v>1426902500</v>
      </c>
      <c r="G120" s="40">
        <f>SUM(G121:G124)</f>
        <v>1426902500</v>
      </c>
      <c r="H120" s="40">
        <f t="shared" ref="H120:I120" si="62">SUM(H121:H124)</f>
        <v>0</v>
      </c>
      <c r="I120" s="40">
        <f t="shared" si="62"/>
        <v>0</v>
      </c>
      <c r="J120" s="105" t="s">
        <v>133</v>
      </c>
      <c r="K120" s="74" t="s">
        <v>11</v>
      </c>
    </row>
    <row r="121" spans="1:11" ht="16.5" customHeight="1" x14ac:dyDescent="0.25">
      <c r="A121" s="61"/>
      <c r="B121" s="115"/>
      <c r="C121" s="109"/>
      <c r="D121" s="124"/>
      <c r="E121" s="13" t="s">
        <v>4</v>
      </c>
      <c r="F121" s="44">
        <f t="shared" ref="F121:F124" si="63">SUM(G121:I121)</f>
        <v>142690.25</v>
      </c>
      <c r="G121" s="40">
        <f>G126+G131</f>
        <v>142690.25</v>
      </c>
      <c r="H121" s="40">
        <f t="shared" ref="H121:I121" si="64">H126+H131</f>
        <v>0</v>
      </c>
      <c r="I121" s="40">
        <f t="shared" si="64"/>
        <v>0</v>
      </c>
      <c r="J121" s="106"/>
      <c r="K121" s="75"/>
    </row>
    <row r="122" spans="1:11" ht="15.75" customHeight="1" x14ac:dyDescent="0.25">
      <c r="A122" s="61"/>
      <c r="B122" s="115"/>
      <c r="C122" s="109"/>
      <c r="D122" s="124"/>
      <c r="E122" s="13" t="s">
        <v>3</v>
      </c>
      <c r="F122" s="44">
        <f t="shared" si="63"/>
        <v>613425309.75</v>
      </c>
      <c r="G122" s="40">
        <f t="shared" ref="G122:I124" si="65">G127+G132</f>
        <v>613425309.75</v>
      </c>
      <c r="H122" s="40">
        <f t="shared" si="65"/>
        <v>0</v>
      </c>
      <c r="I122" s="40">
        <f t="shared" si="65"/>
        <v>0</v>
      </c>
      <c r="J122" s="106"/>
      <c r="K122" s="75"/>
    </row>
    <row r="123" spans="1:11" ht="15.75" customHeight="1" x14ac:dyDescent="0.25">
      <c r="A123" s="61"/>
      <c r="B123" s="115"/>
      <c r="C123" s="109"/>
      <c r="D123" s="124"/>
      <c r="E123" s="13" t="s">
        <v>2</v>
      </c>
      <c r="F123" s="44">
        <f t="shared" si="63"/>
        <v>813334500</v>
      </c>
      <c r="G123" s="40">
        <f t="shared" si="65"/>
        <v>813334500</v>
      </c>
      <c r="H123" s="40">
        <f t="shared" si="65"/>
        <v>0</v>
      </c>
      <c r="I123" s="40">
        <f t="shared" si="65"/>
        <v>0</v>
      </c>
      <c r="J123" s="106"/>
      <c r="K123" s="75"/>
    </row>
    <row r="124" spans="1:11" ht="21.75" customHeight="1" x14ac:dyDescent="0.25">
      <c r="A124" s="62"/>
      <c r="B124" s="116"/>
      <c r="C124" s="110"/>
      <c r="D124" s="124"/>
      <c r="E124" s="13" t="s">
        <v>5</v>
      </c>
      <c r="F124" s="44">
        <f t="shared" si="63"/>
        <v>0</v>
      </c>
      <c r="G124" s="40">
        <f t="shared" si="65"/>
        <v>0</v>
      </c>
      <c r="H124" s="40">
        <f t="shared" si="65"/>
        <v>0</v>
      </c>
      <c r="I124" s="40">
        <f t="shared" si="65"/>
        <v>0</v>
      </c>
      <c r="J124" s="107"/>
      <c r="K124" s="76"/>
    </row>
    <row r="125" spans="1:11" ht="15.75" customHeight="1" x14ac:dyDescent="0.25">
      <c r="A125" s="57" t="s">
        <v>23</v>
      </c>
      <c r="B125" s="93" t="s">
        <v>23</v>
      </c>
      <c r="C125" s="53" t="s">
        <v>63</v>
      </c>
      <c r="D125" s="56">
        <v>2027</v>
      </c>
      <c r="E125" s="13" t="s">
        <v>1</v>
      </c>
      <c r="F125" s="36">
        <f t="shared" ref="F125:F129" si="66">SUM(G125:I125)</f>
        <v>684229000</v>
      </c>
      <c r="G125" s="36">
        <f t="shared" ref="G125:I125" si="67">SUM(G126:G129)</f>
        <v>684229000</v>
      </c>
      <c r="H125" s="36">
        <f t="shared" si="67"/>
        <v>0</v>
      </c>
      <c r="I125" s="36">
        <f t="shared" si="67"/>
        <v>0</v>
      </c>
      <c r="J125" s="87" t="s">
        <v>116</v>
      </c>
      <c r="K125" s="74" t="s">
        <v>11</v>
      </c>
    </row>
    <row r="126" spans="1:11" x14ac:dyDescent="0.25">
      <c r="A126" s="58"/>
      <c r="B126" s="94"/>
      <c r="C126" s="54"/>
      <c r="D126" s="56"/>
      <c r="E126" s="14" t="s">
        <v>4</v>
      </c>
      <c r="F126" s="36">
        <f t="shared" si="66"/>
        <v>68422.899999999994</v>
      </c>
      <c r="G126" s="37">
        <v>68422.899999999994</v>
      </c>
      <c r="H126" s="37">
        <v>0</v>
      </c>
      <c r="I126" s="37">
        <v>0</v>
      </c>
      <c r="J126" s="88"/>
      <c r="K126" s="75"/>
    </row>
    <row r="127" spans="1:11" x14ac:dyDescent="0.25">
      <c r="A127" s="58"/>
      <c r="B127" s="94"/>
      <c r="C127" s="54"/>
      <c r="D127" s="56"/>
      <c r="E127" s="14" t="s">
        <v>3</v>
      </c>
      <c r="F127" s="36">
        <f t="shared" si="66"/>
        <v>294149977.10000002</v>
      </c>
      <c r="G127" s="37">
        <v>294149977.10000002</v>
      </c>
      <c r="H127" s="37">
        <v>0</v>
      </c>
      <c r="I127" s="37">
        <v>0</v>
      </c>
      <c r="J127" s="88"/>
      <c r="K127" s="75"/>
    </row>
    <row r="128" spans="1:11" x14ac:dyDescent="0.25">
      <c r="A128" s="58"/>
      <c r="B128" s="94"/>
      <c r="C128" s="54"/>
      <c r="D128" s="56"/>
      <c r="E128" s="14" t="s">
        <v>2</v>
      </c>
      <c r="F128" s="36">
        <f t="shared" si="66"/>
        <v>390010600</v>
      </c>
      <c r="G128" s="37">
        <v>390010600</v>
      </c>
      <c r="H128" s="37">
        <v>0</v>
      </c>
      <c r="I128" s="37">
        <v>0</v>
      </c>
      <c r="J128" s="88"/>
      <c r="K128" s="75"/>
    </row>
    <row r="129" spans="1:11" ht="63.75" customHeight="1" x14ac:dyDescent="0.25">
      <c r="A129" s="59"/>
      <c r="B129" s="95"/>
      <c r="C129" s="54"/>
      <c r="D129" s="56"/>
      <c r="E129" s="15" t="s">
        <v>5</v>
      </c>
      <c r="F129" s="29">
        <f t="shared" si="66"/>
        <v>0</v>
      </c>
      <c r="G129" s="30">
        <v>0</v>
      </c>
      <c r="H129" s="30">
        <v>0</v>
      </c>
      <c r="I129" s="30">
        <v>0</v>
      </c>
      <c r="J129" s="89"/>
      <c r="K129" s="76"/>
    </row>
    <row r="130" spans="1:11" ht="15.75" customHeight="1" x14ac:dyDescent="0.25">
      <c r="A130" s="57" t="s">
        <v>24</v>
      </c>
      <c r="B130" s="74" t="s">
        <v>24</v>
      </c>
      <c r="C130" s="53" t="s">
        <v>64</v>
      </c>
      <c r="D130" s="56">
        <v>2027</v>
      </c>
      <c r="E130" s="13" t="s">
        <v>1</v>
      </c>
      <c r="F130" s="38">
        <f>SUM(G130:I130)</f>
        <v>742673500</v>
      </c>
      <c r="G130" s="38">
        <f>SUM(G131:G134)</f>
        <v>742673500</v>
      </c>
      <c r="H130" s="38">
        <f t="shared" ref="H130:I130" si="68">SUM(H131:H134)</f>
        <v>0</v>
      </c>
      <c r="I130" s="38">
        <f t="shared" si="68"/>
        <v>0</v>
      </c>
      <c r="J130" s="87" t="s">
        <v>117</v>
      </c>
      <c r="K130" s="74" t="s">
        <v>11</v>
      </c>
    </row>
    <row r="131" spans="1:11" x14ac:dyDescent="0.25">
      <c r="A131" s="58"/>
      <c r="B131" s="75"/>
      <c r="C131" s="54"/>
      <c r="D131" s="56"/>
      <c r="E131" s="14" t="s">
        <v>4</v>
      </c>
      <c r="F131" s="36">
        <f t="shared" ref="F131:F134" si="69">SUM(G131:I131)</f>
        <v>74267.350000000006</v>
      </c>
      <c r="G131" s="37">
        <v>74267.350000000006</v>
      </c>
      <c r="H131" s="37">
        <v>0</v>
      </c>
      <c r="I131" s="37">
        <v>0</v>
      </c>
      <c r="J131" s="88"/>
      <c r="K131" s="75"/>
    </row>
    <row r="132" spans="1:11" x14ac:dyDescent="0.25">
      <c r="A132" s="58"/>
      <c r="B132" s="75"/>
      <c r="C132" s="54"/>
      <c r="D132" s="56"/>
      <c r="E132" s="14" t="s">
        <v>3</v>
      </c>
      <c r="F132" s="36">
        <f t="shared" si="69"/>
        <v>319275332.64999998</v>
      </c>
      <c r="G132" s="37">
        <v>319275332.64999998</v>
      </c>
      <c r="H132" s="37">
        <v>0</v>
      </c>
      <c r="I132" s="37">
        <v>0</v>
      </c>
      <c r="J132" s="88"/>
      <c r="K132" s="75"/>
    </row>
    <row r="133" spans="1:11" x14ac:dyDescent="0.25">
      <c r="A133" s="58"/>
      <c r="B133" s="75"/>
      <c r="C133" s="54"/>
      <c r="D133" s="56"/>
      <c r="E133" s="14" t="s">
        <v>2</v>
      </c>
      <c r="F133" s="36">
        <f t="shared" si="69"/>
        <v>423323900</v>
      </c>
      <c r="G133" s="37">
        <v>423323900</v>
      </c>
      <c r="H133" s="37">
        <v>0</v>
      </c>
      <c r="I133" s="37">
        <v>0</v>
      </c>
      <c r="J133" s="88"/>
      <c r="K133" s="75"/>
    </row>
    <row r="134" spans="1:11" ht="60" customHeight="1" x14ac:dyDescent="0.25">
      <c r="A134" s="59"/>
      <c r="B134" s="76"/>
      <c r="C134" s="55"/>
      <c r="D134" s="56"/>
      <c r="E134" s="15" t="s">
        <v>5</v>
      </c>
      <c r="F134" s="29">
        <f t="shared" si="69"/>
        <v>0</v>
      </c>
      <c r="G134" s="30">
        <v>0</v>
      </c>
      <c r="H134" s="30">
        <v>0</v>
      </c>
      <c r="I134" s="30">
        <v>0</v>
      </c>
      <c r="J134" s="89"/>
      <c r="K134" s="76"/>
    </row>
    <row r="135" spans="1:11" ht="15.75" customHeight="1" x14ac:dyDescent="0.25">
      <c r="A135" s="60">
        <v>2</v>
      </c>
      <c r="B135" s="80">
        <v>2</v>
      </c>
      <c r="C135" s="77" t="s">
        <v>93</v>
      </c>
      <c r="D135" s="83" t="s">
        <v>82</v>
      </c>
      <c r="E135" s="9" t="s">
        <v>1</v>
      </c>
      <c r="F135" s="19">
        <f>SUM(G135:I135)</f>
        <v>207739428</v>
      </c>
      <c r="G135" s="20">
        <f>SUM(G136:G139)</f>
        <v>69246476</v>
      </c>
      <c r="H135" s="20">
        <f t="shared" ref="H135:I135" si="70">SUM(H136:H139)</f>
        <v>69246476</v>
      </c>
      <c r="I135" s="20">
        <f t="shared" si="70"/>
        <v>69246476</v>
      </c>
      <c r="J135" s="84" t="s">
        <v>27</v>
      </c>
      <c r="K135" s="74" t="s">
        <v>126</v>
      </c>
    </row>
    <row r="136" spans="1:11" x14ac:dyDescent="0.25">
      <c r="A136" s="61"/>
      <c r="B136" s="81"/>
      <c r="C136" s="78"/>
      <c r="D136" s="83"/>
      <c r="E136" s="9" t="s">
        <v>4</v>
      </c>
      <c r="F136" s="19">
        <f t="shared" ref="F136:F139" si="71">SUM(G136:I136)</f>
        <v>208500</v>
      </c>
      <c r="G136" s="20">
        <f>G141</f>
        <v>69500</v>
      </c>
      <c r="H136" s="20">
        <f t="shared" ref="H136:I136" si="72">H141</f>
        <v>69500</v>
      </c>
      <c r="I136" s="20">
        <f t="shared" si="72"/>
        <v>69500</v>
      </c>
      <c r="J136" s="85"/>
      <c r="K136" s="75"/>
    </row>
    <row r="137" spans="1:11" x14ac:dyDescent="0.25">
      <c r="A137" s="61"/>
      <c r="B137" s="81"/>
      <c r="C137" s="78"/>
      <c r="D137" s="83"/>
      <c r="E137" s="9" t="s">
        <v>3</v>
      </c>
      <c r="F137" s="19">
        <f t="shared" si="71"/>
        <v>207530928</v>
      </c>
      <c r="G137" s="20">
        <f t="shared" ref="G137:I139" si="73">G142</f>
        <v>69176976</v>
      </c>
      <c r="H137" s="20">
        <f t="shared" si="73"/>
        <v>69176976</v>
      </c>
      <c r="I137" s="20">
        <f t="shared" si="73"/>
        <v>69176976</v>
      </c>
      <c r="J137" s="85"/>
      <c r="K137" s="75"/>
    </row>
    <row r="138" spans="1:11" x14ac:dyDescent="0.25">
      <c r="A138" s="61"/>
      <c r="B138" s="81"/>
      <c r="C138" s="78"/>
      <c r="D138" s="83"/>
      <c r="E138" s="9" t="s">
        <v>2</v>
      </c>
      <c r="F138" s="19">
        <f t="shared" si="71"/>
        <v>0</v>
      </c>
      <c r="G138" s="20">
        <f t="shared" si="73"/>
        <v>0</v>
      </c>
      <c r="H138" s="20">
        <f t="shared" si="73"/>
        <v>0</v>
      </c>
      <c r="I138" s="20">
        <f t="shared" si="73"/>
        <v>0</v>
      </c>
      <c r="J138" s="85"/>
      <c r="K138" s="75"/>
    </row>
    <row r="139" spans="1:11" x14ac:dyDescent="0.25">
      <c r="A139" s="62"/>
      <c r="B139" s="82"/>
      <c r="C139" s="79"/>
      <c r="D139" s="83"/>
      <c r="E139" s="9" t="s">
        <v>5</v>
      </c>
      <c r="F139" s="19">
        <f t="shared" si="71"/>
        <v>0</v>
      </c>
      <c r="G139" s="20">
        <f t="shared" si="73"/>
        <v>0</v>
      </c>
      <c r="H139" s="20">
        <f t="shared" si="73"/>
        <v>0</v>
      </c>
      <c r="I139" s="20">
        <f t="shared" si="73"/>
        <v>0</v>
      </c>
      <c r="J139" s="86"/>
      <c r="K139" s="76"/>
    </row>
    <row r="140" spans="1:11" ht="19.5" customHeight="1" x14ac:dyDescent="0.25">
      <c r="A140" s="60" t="s">
        <v>95</v>
      </c>
      <c r="B140" s="114" t="s">
        <v>73</v>
      </c>
      <c r="C140" s="108" t="s">
        <v>96</v>
      </c>
      <c r="D140" s="124" t="s">
        <v>82</v>
      </c>
      <c r="E140" s="9" t="s">
        <v>1</v>
      </c>
      <c r="F140" s="19">
        <f>SUM(G140:I140)</f>
        <v>207739428</v>
      </c>
      <c r="G140" s="20">
        <f>SUM(G141:G144)</f>
        <v>69246476</v>
      </c>
      <c r="H140" s="20">
        <f t="shared" ref="H140:I140" si="74">SUM(H141:H144)</f>
        <v>69246476</v>
      </c>
      <c r="I140" s="20">
        <f t="shared" si="74"/>
        <v>69246476</v>
      </c>
      <c r="J140" s="105" t="s">
        <v>94</v>
      </c>
      <c r="K140" s="74" t="s">
        <v>126</v>
      </c>
    </row>
    <row r="141" spans="1:11" ht="19.5" customHeight="1" x14ac:dyDescent="0.25">
      <c r="A141" s="61"/>
      <c r="B141" s="115"/>
      <c r="C141" s="109"/>
      <c r="D141" s="124"/>
      <c r="E141" s="9" t="s">
        <v>4</v>
      </c>
      <c r="F141" s="19">
        <f t="shared" ref="F141:F144" si="75">SUM(G141:I141)</f>
        <v>208500</v>
      </c>
      <c r="G141" s="20">
        <f>G146+G151++G156+G161+G166</f>
        <v>69500</v>
      </c>
      <c r="H141" s="20">
        <f t="shared" ref="H141:I141" si="76">H146+H151++H156+H161+H166</f>
        <v>69500</v>
      </c>
      <c r="I141" s="20">
        <f t="shared" si="76"/>
        <v>69500</v>
      </c>
      <c r="J141" s="106"/>
      <c r="K141" s="75"/>
    </row>
    <row r="142" spans="1:11" ht="18" customHeight="1" x14ac:dyDescent="0.25">
      <c r="A142" s="61"/>
      <c r="B142" s="115"/>
      <c r="C142" s="109"/>
      <c r="D142" s="124"/>
      <c r="E142" s="9" t="s">
        <v>3</v>
      </c>
      <c r="F142" s="19">
        <f t="shared" si="75"/>
        <v>207530928</v>
      </c>
      <c r="G142" s="20">
        <f t="shared" ref="G142:I144" si="77">G147+G152++G157+G162+G167</f>
        <v>69176976</v>
      </c>
      <c r="H142" s="20">
        <f t="shared" si="77"/>
        <v>69176976</v>
      </c>
      <c r="I142" s="20">
        <f t="shared" si="77"/>
        <v>69176976</v>
      </c>
      <c r="J142" s="106"/>
      <c r="K142" s="75"/>
    </row>
    <row r="143" spans="1:11" ht="16.5" customHeight="1" x14ac:dyDescent="0.25">
      <c r="A143" s="61"/>
      <c r="B143" s="115"/>
      <c r="C143" s="109"/>
      <c r="D143" s="124"/>
      <c r="E143" s="9" t="s">
        <v>2</v>
      </c>
      <c r="F143" s="19">
        <f t="shared" si="75"/>
        <v>0</v>
      </c>
      <c r="G143" s="20">
        <f t="shared" si="77"/>
        <v>0</v>
      </c>
      <c r="H143" s="20">
        <f t="shared" si="77"/>
        <v>0</v>
      </c>
      <c r="I143" s="20">
        <f t="shared" si="77"/>
        <v>0</v>
      </c>
      <c r="J143" s="106"/>
      <c r="K143" s="75"/>
    </row>
    <row r="144" spans="1:11" ht="28.5" customHeight="1" x14ac:dyDescent="0.25">
      <c r="A144" s="62"/>
      <c r="B144" s="116"/>
      <c r="C144" s="110"/>
      <c r="D144" s="124"/>
      <c r="E144" s="9" t="s">
        <v>5</v>
      </c>
      <c r="F144" s="19">
        <f t="shared" si="75"/>
        <v>0</v>
      </c>
      <c r="G144" s="20">
        <f t="shared" si="77"/>
        <v>0</v>
      </c>
      <c r="H144" s="20">
        <f t="shared" si="77"/>
        <v>0</v>
      </c>
      <c r="I144" s="20">
        <f t="shared" si="77"/>
        <v>0</v>
      </c>
      <c r="J144" s="107"/>
      <c r="K144" s="76"/>
    </row>
    <row r="145" spans="1:11" x14ac:dyDescent="0.25">
      <c r="A145" s="57" t="s">
        <v>97</v>
      </c>
      <c r="B145" s="74" t="s">
        <v>74</v>
      </c>
      <c r="C145" s="68" t="s">
        <v>61</v>
      </c>
      <c r="D145" s="56" t="s">
        <v>82</v>
      </c>
      <c r="E145" s="13" t="s">
        <v>1</v>
      </c>
      <c r="F145" s="36">
        <f t="shared" ref="F145:F154" si="78">SUM(G145:I145)</f>
        <v>178819500</v>
      </c>
      <c r="G145" s="36">
        <f t="shared" ref="G145:I150" si="79">SUM(G146:G149)</f>
        <v>59606500</v>
      </c>
      <c r="H145" s="36">
        <f t="shared" si="79"/>
        <v>59606500</v>
      </c>
      <c r="I145" s="36">
        <f t="shared" si="79"/>
        <v>59606500</v>
      </c>
      <c r="J145" s="47" t="s">
        <v>49</v>
      </c>
      <c r="K145" s="74" t="s">
        <v>53</v>
      </c>
    </row>
    <row r="146" spans="1:11" x14ac:dyDescent="0.25">
      <c r="A146" s="58"/>
      <c r="B146" s="75"/>
      <c r="C146" s="69"/>
      <c r="D146" s="56"/>
      <c r="E146" s="14" t="s">
        <v>4</v>
      </c>
      <c r="F146" s="36">
        <f t="shared" si="78"/>
        <v>0</v>
      </c>
      <c r="G146" s="37">
        <v>0</v>
      </c>
      <c r="H146" s="37">
        <v>0</v>
      </c>
      <c r="I146" s="37">
        <v>0</v>
      </c>
      <c r="J146" s="48"/>
      <c r="K146" s="75"/>
    </row>
    <row r="147" spans="1:11" x14ac:dyDescent="0.25">
      <c r="A147" s="58"/>
      <c r="B147" s="75"/>
      <c r="C147" s="69"/>
      <c r="D147" s="56"/>
      <c r="E147" s="14" t="s">
        <v>3</v>
      </c>
      <c r="F147" s="36">
        <f t="shared" si="78"/>
        <v>178819500</v>
      </c>
      <c r="G147" s="37">
        <v>59606500</v>
      </c>
      <c r="H147" s="37">
        <v>59606500</v>
      </c>
      <c r="I147" s="37">
        <v>59606500</v>
      </c>
      <c r="J147" s="48"/>
      <c r="K147" s="75"/>
    </row>
    <row r="148" spans="1:11" x14ac:dyDescent="0.25">
      <c r="A148" s="58"/>
      <c r="B148" s="75"/>
      <c r="C148" s="69"/>
      <c r="D148" s="56"/>
      <c r="E148" s="14" t="s">
        <v>2</v>
      </c>
      <c r="F148" s="36">
        <f t="shared" si="78"/>
        <v>0</v>
      </c>
      <c r="G148" s="37">
        <v>0</v>
      </c>
      <c r="H148" s="37">
        <v>0</v>
      </c>
      <c r="I148" s="37">
        <v>0</v>
      </c>
      <c r="J148" s="48"/>
      <c r="K148" s="75"/>
    </row>
    <row r="149" spans="1:11" ht="37.5" customHeight="1" x14ac:dyDescent="0.25">
      <c r="A149" s="59"/>
      <c r="B149" s="76"/>
      <c r="C149" s="70"/>
      <c r="D149" s="56"/>
      <c r="E149" s="15" t="s">
        <v>5</v>
      </c>
      <c r="F149" s="29">
        <f t="shared" si="78"/>
        <v>0</v>
      </c>
      <c r="G149" s="30">
        <v>0</v>
      </c>
      <c r="H149" s="30">
        <v>0</v>
      </c>
      <c r="I149" s="30">
        <v>0</v>
      </c>
      <c r="J149" s="49"/>
      <c r="K149" s="76"/>
    </row>
    <row r="150" spans="1:11" ht="15.75" customHeight="1" x14ac:dyDescent="0.25">
      <c r="A150" s="57" t="s">
        <v>98</v>
      </c>
      <c r="B150" s="65" t="s">
        <v>75</v>
      </c>
      <c r="C150" s="68" t="s">
        <v>62</v>
      </c>
      <c r="D150" s="56" t="s">
        <v>82</v>
      </c>
      <c r="E150" s="13" t="s">
        <v>1</v>
      </c>
      <c r="F150" s="36">
        <f t="shared" si="78"/>
        <v>20105100</v>
      </c>
      <c r="G150" s="36">
        <f t="shared" si="79"/>
        <v>6701700</v>
      </c>
      <c r="H150" s="36">
        <f t="shared" si="79"/>
        <v>6701700</v>
      </c>
      <c r="I150" s="36">
        <f t="shared" si="79"/>
        <v>6701700</v>
      </c>
      <c r="J150" s="47" t="s">
        <v>50</v>
      </c>
      <c r="K150" s="74" t="s">
        <v>127</v>
      </c>
    </row>
    <row r="151" spans="1:11" x14ac:dyDescent="0.25">
      <c r="A151" s="58"/>
      <c r="B151" s="66"/>
      <c r="C151" s="69"/>
      <c r="D151" s="56"/>
      <c r="E151" s="14" t="s">
        <v>4</v>
      </c>
      <c r="F151" s="36">
        <f t="shared" si="78"/>
        <v>0</v>
      </c>
      <c r="G151" s="37">
        <v>0</v>
      </c>
      <c r="H151" s="37">
        <v>0</v>
      </c>
      <c r="I151" s="37">
        <v>0</v>
      </c>
      <c r="J151" s="48"/>
      <c r="K151" s="75"/>
    </row>
    <row r="152" spans="1:11" x14ac:dyDescent="0.25">
      <c r="A152" s="58"/>
      <c r="B152" s="66"/>
      <c r="C152" s="69"/>
      <c r="D152" s="56"/>
      <c r="E152" s="14" t="s">
        <v>3</v>
      </c>
      <c r="F152" s="36">
        <f t="shared" si="78"/>
        <v>20105100</v>
      </c>
      <c r="G152" s="37">
        <v>6701700</v>
      </c>
      <c r="H152" s="37">
        <v>6701700</v>
      </c>
      <c r="I152" s="37">
        <v>6701700</v>
      </c>
      <c r="J152" s="48"/>
      <c r="K152" s="75"/>
    </row>
    <row r="153" spans="1:11" x14ac:dyDescent="0.25">
      <c r="A153" s="58"/>
      <c r="B153" s="66"/>
      <c r="C153" s="69"/>
      <c r="D153" s="56"/>
      <c r="E153" s="14" t="s">
        <v>2</v>
      </c>
      <c r="F153" s="36">
        <f t="shared" si="78"/>
        <v>0</v>
      </c>
      <c r="G153" s="37">
        <v>0</v>
      </c>
      <c r="H153" s="37">
        <v>0</v>
      </c>
      <c r="I153" s="37">
        <v>0</v>
      </c>
      <c r="J153" s="48"/>
      <c r="K153" s="75"/>
    </row>
    <row r="154" spans="1:11" ht="15.75" customHeight="1" x14ac:dyDescent="0.25">
      <c r="A154" s="59"/>
      <c r="B154" s="67"/>
      <c r="C154" s="70"/>
      <c r="D154" s="56"/>
      <c r="E154" s="14" t="s">
        <v>5</v>
      </c>
      <c r="F154" s="36">
        <f t="shared" si="78"/>
        <v>0</v>
      </c>
      <c r="G154" s="37">
        <v>0</v>
      </c>
      <c r="H154" s="37">
        <v>0</v>
      </c>
      <c r="I154" s="37">
        <v>0</v>
      </c>
      <c r="J154" s="49"/>
      <c r="K154" s="76"/>
    </row>
    <row r="155" spans="1:11" ht="15.75" customHeight="1" x14ac:dyDescent="0.25">
      <c r="A155" s="57" t="s">
        <v>99</v>
      </c>
      <c r="B155" s="65" t="s">
        <v>76</v>
      </c>
      <c r="C155" s="68" t="s">
        <v>58</v>
      </c>
      <c r="D155" s="56" t="s">
        <v>82</v>
      </c>
      <c r="E155" s="13" t="s">
        <v>1</v>
      </c>
      <c r="F155" s="36">
        <f t="shared" ref="F155:F169" si="80">SUM(G155:I155)</f>
        <v>4961028</v>
      </c>
      <c r="G155" s="36">
        <f t="shared" ref="G155:I155" si="81">SUM(G156:G159)</f>
        <v>1653676</v>
      </c>
      <c r="H155" s="36">
        <f t="shared" si="81"/>
        <v>1653676</v>
      </c>
      <c r="I155" s="36">
        <f t="shared" si="81"/>
        <v>1653676</v>
      </c>
      <c r="J155" s="71" t="s">
        <v>51</v>
      </c>
      <c r="K155" s="74" t="s">
        <v>56</v>
      </c>
    </row>
    <row r="156" spans="1:11" x14ac:dyDescent="0.25">
      <c r="A156" s="58"/>
      <c r="B156" s="66"/>
      <c r="C156" s="69"/>
      <c r="D156" s="56"/>
      <c r="E156" s="14" t="s">
        <v>4</v>
      </c>
      <c r="F156" s="36">
        <f t="shared" si="80"/>
        <v>0</v>
      </c>
      <c r="G156" s="37">
        <v>0</v>
      </c>
      <c r="H156" s="37">
        <v>0</v>
      </c>
      <c r="I156" s="37">
        <v>0</v>
      </c>
      <c r="J156" s="72"/>
      <c r="K156" s="75"/>
    </row>
    <row r="157" spans="1:11" x14ac:dyDescent="0.25">
      <c r="A157" s="58"/>
      <c r="B157" s="66"/>
      <c r="C157" s="69"/>
      <c r="D157" s="56"/>
      <c r="E157" s="14" t="s">
        <v>3</v>
      </c>
      <c r="F157" s="36">
        <f t="shared" si="80"/>
        <v>4961028</v>
      </c>
      <c r="G157" s="37">
        <v>1653676</v>
      </c>
      <c r="H157" s="37">
        <v>1653676</v>
      </c>
      <c r="I157" s="37">
        <v>1653676</v>
      </c>
      <c r="J157" s="72"/>
      <c r="K157" s="75"/>
    </row>
    <row r="158" spans="1:11" x14ac:dyDescent="0.25">
      <c r="A158" s="58"/>
      <c r="B158" s="66"/>
      <c r="C158" s="69"/>
      <c r="D158" s="56"/>
      <c r="E158" s="14" t="s">
        <v>2</v>
      </c>
      <c r="F158" s="36">
        <f t="shared" si="80"/>
        <v>0</v>
      </c>
      <c r="G158" s="37">
        <v>0</v>
      </c>
      <c r="H158" s="37">
        <v>0</v>
      </c>
      <c r="I158" s="37">
        <v>0</v>
      </c>
      <c r="J158" s="72"/>
      <c r="K158" s="75"/>
    </row>
    <row r="159" spans="1:11" ht="26.25" customHeight="1" x14ac:dyDescent="0.25">
      <c r="A159" s="59"/>
      <c r="B159" s="67"/>
      <c r="C159" s="70"/>
      <c r="D159" s="56"/>
      <c r="E159" s="15" t="s">
        <v>5</v>
      </c>
      <c r="F159" s="29">
        <f t="shared" si="80"/>
        <v>0</v>
      </c>
      <c r="G159" s="30">
        <v>0</v>
      </c>
      <c r="H159" s="30">
        <v>0</v>
      </c>
      <c r="I159" s="30">
        <v>0</v>
      </c>
      <c r="J159" s="73"/>
      <c r="K159" s="76"/>
    </row>
    <row r="160" spans="1:11" x14ac:dyDescent="0.25">
      <c r="A160" s="57" t="s">
        <v>100</v>
      </c>
      <c r="B160" s="65" t="s">
        <v>77</v>
      </c>
      <c r="C160" s="68" t="s">
        <v>59</v>
      </c>
      <c r="D160" s="56" t="s">
        <v>82</v>
      </c>
      <c r="E160" s="13" t="s">
        <v>1</v>
      </c>
      <c r="F160" s="36">
        <f t="shared" si="80"/>
        <v>3645300</v>
      </c>
      <c r="G160" s="36">
        <f t="shared" ref="G160:I160" si="82">SUM(G161:G164)</f>
        <v>1215100</v>
      </c>
      <c r="H160" s="36">
        <f t="shared" si="82"/>
        <v>1215100</v>
      </c>
      <c r="I160" s="36">
        <f t="shared" si="82"/>
        <v>1215100</v>
      </c>
      <c r="J160" s="71" t="s">
        <v>52</v>
      </c>
      <c r="K160" s="74" t="s">
        <v>53</v>
      </c>
    </row>
    <row r="161" spans="1:11" x14ac:dyDescent="0.25">
      <c r="A161" s="58"/>
      <c r="B161" s="66"/>
      <c r="C161" s="69"/>
      <c r="D161" s="56"/>
      <c r="E161" s="14" t="s">
        <v>4</v>
      </c>
      <c r="F161" s="36">
        <f t="shared" si="80"/>
        <v>0</v>
      </c>
      <c r="G161" s="37">
        <v>0</v>
      </c>
      <c r="H161" s="37">
        <v>0</v>
      </c>
      <c r="I161" s="37">
        <v>0</v>
      </c>
      <c r="J161" s="72"/>
      <c r="K161" s="75"/>
    </row>
    <row r="162" spans="1:11" x14ac:dyDescent="0.25">
      <c r="A162" s="58"/>
      <c r="B162" s="66"/>
      <c r="C162" s="69"/>
      <c r="D162" s="56"/>
      <c r="E162" s="14" t="s">
        <v>3</v>
      </c>
      <c r="F162" s="36">
        <f t="shared" si="80"/>
        <v>3645300</v>
      </c>
      <c r="G162" s="37">
        <v>1215100</v>
      </c>
      <c r="H162" s="37">
        <v>1215100</v>
      </c>
      <c r="I162" s="37">
        <v>1215100</v>
      </c>
      <c r="J162" s="72"/>
      <c r="K162" s="75"/>
    </row>
    <row r="163" spans="1:11" x14ac:dyDescent="0.25">
      <c r="A163" s="58"/>
      <c r="B163" s="66"/>
      <c r="C163" s="69"/>
      <c r="D163" s="56"/>
      <c r="E163" s="14" t="s">
        <v>2</v>
      </c>
      <c r="F163" s="36">
        <f t="shared" si="80"/>
        <v>0</v>
      </c>
      <c r="G163" s="37">
        <v>0</v>
      </c>
      <c r="H163" s="37">
        <v>0</v>
      </c>
      <c r="I163" s="37">
        <v>0</v>
      </c>
      <c r="J163" s="72"/>
      <c r="K163" s="75"/>
    </row>
    <row r="164" spans="1:11" ht="89.25" customHeight="1" x14ac:dyDescent="0.25">
      <c r="A164" s="59"/>
      <c r="B164" s="67"/>
      <c r="C164" s="70"/>
      <c r="D164" s="56"/>
      <c r="E164" s="15" t="s">
        <v>5</v>
      </c>
      <c r="F164" s="29">
        <f t="shared" si="80"/>
        <v>0</v>
      </c>
      <c r="G164" s="30">
        <v>0</v>
      </c>
      <c r="H164" s="30">
        <v>0</v>
      </c>
      <c r="I164" s="30">
        <v>0</v>
      </c>
      <c r="J164" s="73"/>
      <c r="K164" s="76"/>
    </row>
    <row r="165" spans="1:11" ht="15.75" customHeight="1" x14ac:dyDescent="0.25">
      <c r="A165" s="57" t="s">
        <v>101</v>
      </c>
      <c r="B165" s="74" t="s">
        <v>78</v>
      </c>
      <c r="C165" s="53" t="s">
        <v>60</v>
      </c>
      <c r="D165" s="56" t="s">
        <v>82</v>
      </c>
      <c r="E165" s="13" t="s">
        <v>1</v>
      </c>
      <c r="F165" s="36">
        <f t="shared" si="80"/>
        <v>208500</v>
      </c>
      <c r="G165" s="36">
        <f t="shared" ref="G165:I165" si="83">SUM(G166:G169)</f>
        <v>69500</v>
      </c>
      <c r="H165" s="36">
        <f t="shared" si="83"/>
        <v>69500</v>
      </c>
      <c r="I165" s="36">
        <f t="shared" si="83"/>
        <v>69500</v>
      </c>
      <c r="J165" s="47" t="s">
        <v>54</v>
      </c>
      <c r="K165" s="74" t="s">
        <v>55</v>
      </c>
    </row>
    <row r="166" spans="1:11" ht="15" customHeight="1" x14ac:dyDescent="0.25">
      <c r="A166" s="58"/>
      <c r="B166" s="75"/>
      <c r="C166" s="54"/>
      <c r="D166" s="56"/>
      <c r="E166" s="14" t="s">
        <v>4</v>
      </c>
      <c r="F166" s="36">
        <f t="shared" si="80"/>
        <v>208500</v>
      </c>
      <c r="G166" s="37">
        <v>69500</v>
      </c>
      <c r="H166" s="37">
        <v>69500</v>
      </c>
      <c r="I166" s="37">
        <v>69500</v>
      </c>
      <c r="J166" s="48"/>
      <c r="K166" s="75"/>
    </row>
    <row r="167" spans="1:11" ht="13.5" customHeight="1" x14ac:dyDescent="0.25">
      <c r="A167" s="58"/>
      <c r="B167" s="75"/>
      <c r="C167" s="54"/>
      <c r="D167" s="56"/>
      <c r="E167" s="14" t="s">
        <v>3</v>
      </c>
      <c r="F167" s="36">
        <f t="shared" si="80"/>
        <v>0</v>
      </c>
      <c r="G167" s="37">
        <v>0</v>
      </c>
      <c r="H167" s="37">
        <v>0</v>
      </c>
      <c r="I167" s="37">
        <v>0</v>
      </c>
      <c r="J167" s="48"/>
      <c r="K167" s="75"/>
    </row>
    <row r="168" spans="1:11" ht="16.5" customHeight="1" x14ac:dyDescent="0.25">
      <c r="A168" s="58"/>
      <c r="B168" s="75"/>
      <c r="C168" s="54"/>
      <c r="D168" s="56"/>
      <c r="E168" s="14" t="s">
        <v>2</v>
      </c>
      <c r="F168" s="36">
        <f t="shared" si="80"/>
        <v>0</v>
      </c>
      <c r="G168" s="37">
        <v>0</v>
      </c>
      <c r="H168" s="37">
        <v>0</v>
      </c>
      <c r="I168" s="37">
        <v>0</v>
      </c>
      <c r="J168" s="48"/>
      <c r="K168" s="75"/>
    </row>
    <row r="169" spans="1:11" ht="15.75" customHeight="1" x14ac:dyDescent="0.25">
      <c r="A169" s="59"/>
      <c r="B169" s="76"/>
      <c r="C169" s="55"/>
      <c r="D169" s="56"/>
      <c r="E169" s="14" t="s">
        <v>5</v>
      </c>
      <c r="F169" s="36">
        <f t="shared" si="80"/>
        <v>0</v>
      </c>
      <c r="G169" s="37">
        <v>0</v>
      </c>
      <c r="H169" s="37">
        <v>0</v>
      </c>
      <c r="I169" s="37">
        <v>0</v>
      </c>
      <c r="J169" s="49"/>
      <c r="K169" s="76"/>
    </row>
    <row r="170" spans="1:11" x14ac:dyDescent="0.25">
      <c r="B170" s="10"/>
      <c r="C170" s="11"/>
      <c r="D170" s="10"/>
      <c r="E170" s="10"/>
      <c r="F170" s="31"/>
      <c r="G170" s="32"/>
      <c r="H170" s="32"/>
      <c r="I170" s="32"/>
      <c r="J170" s="10"/>
      <c r="K170" s="10"/>
    </row>
    <row r="171" spans="1:11" x14ac:dyDescent="0.25">
      <c r="B171" s="10"/>
      <c r="C171" s="11"/>
      <c r="D171" s="10"/>
      <c r="E171" s="10"/>
      <c r="F171" s="33"/>
      <c r="G171" s="33"/>
      <c r="H171" s="33"/>
      <c r="I171" s="33"/>
      <c r="J171" s="10"/>
      <c r="K171" s="10"/>
    </row>
    <row r="172" spans="1:11" x14ac:dyDescent="0.25">
      <c r="B172" s="10"/>
      <c r="C172" s="11"/>
      <c r="D172" s="10"/>
      <c r="E172" s="10"/>
      <c r="F172" s="32"/>
      <c r="G172" s="32"/>
      <c r="H172" s="32"/>
      <c r="I172" s="32"/>
      <c r="J172" s="10"/>
      <c r="K172" s="10"/>
    </row>
    <row r="173" spans="1:11" x14ac:dyDescent="0.25">
      <c r="B173" s="10"/>
      <c r="C173" s="11"/>
      <c r="D173" s="10"/>
      <c r="E173" s="10"/>
      <c r="F173" s="32"/>
      <c r="G173" s="32"/>
      <c r="H173" s="32"/>
      <c r="I173" s="32"/>
      <c r="J173" s="10"/>
      <c r="K173" s="10"/>
    </row>
    <row r="174" spans="1:11" x14ac:dyDescent="0.25">
      <c r="F174" s="34"/>
      <c r="G174" s="34"/>
      <c r="H174" s="34"/>
      <c r="I174" s="34"/>
      <c r="J174" s="10"/>
      <c r="K174" s="10"/>
    </row>
    <row r="175" spans="1:11" x14ac:dyDescent="0.25">
      <c r="F175" s="3"/>
      <c r="G175" s="3"/>
      <c r="H175" s="3"/>
      <c r="I175" s="3"/>
      <c r="J175" s="10"/>
      <c r="K175" s="10"/>
    </row>
    <row r="177" spans="7:7" x14ac:dyDescent="0.25">
      <c r="G177" s="3"/>
    </row>
  </sheetData>
  <mergeCells count="206">
    <mergeCell ref="K60:K64"/>
    <mergeCell ref="B60:B64"/>
    <mergeCell ref="K105:K109"/>
    <mergeCell ref="B105:B109"/>
    <mergeCell ref="C105:C109"/>
    <mergeCell ref="D105:D109"/>
    <mergeCell ref="B115:B119"/>
    <mergeCell ref="C115:C119"/>
    <mergeCell ref="D115:D119"/>
    <mergeCell ref="J115:J119"/>
    <mergeCell ref="K115:K119"/>
    <mergeCell ref="D65:D69"/>
    <mergeCell ref="J60:J64"/>
    <mergeCell ref="B85:B89"/>
    <mergeCell ref="C85:C89"/>
    <mergeCell ref="B100:B104"/>
    <mergeCell ref="D100:D104"/>
    <mergeCell ref="C100:C104"/>
    <mergeCell ref="J100:J104"/>
    <mergeCell ref="K75:K79"/>
    <mergeCell ref="D140:D144"/>
    <mergeCell ref="K70:K74"/>
    <mergeCell ref="K85:K89"/>
    <mergeCell ref="B90:B94"/>
    <mergeCell ref="C90:C94"/>
    <mergeCell ref="D90:D94"/>
    <mergeCell ref="K90:K94"/>
    <mergeCell ref="B140:B144"/>
    <mergeCell ref="J140:J144"/>
    <mergeCell ref="D85:D89"/>
    <mergeCell ref="J85:J89"/>
    <mergeCell ref="J75:J79"/>
    <mergeCell ref="B75:B79"/>
    <mergeCell ref="C75:C79"/>
    <mergeCell ref="D75:D79"/>
    <mergeCell ref="D80:D84"/>
    <mergeCell ref="J80:J84"/>
    <mergeCell ref="K80:K84"/>
    <mergeCell ref="K110:K114"/>
    <mergeCell ref="K95:K99"/>
    <mergeCell ref="K125:K129"/>
    <mergeCell ref="K100:K104"/>
    <mergeCell ref="K120:K124"/>
    <mergeCell ref="D120:D124"/>
    <mergeCell ref="J120:J124"/>
    <mergeCell ref="J105:J109"/>
    <mergeCell ref="D145:D149"/>
    <mergeCell ref="J125:J129"/>
    <mergeCell ref="C140:C144"/>
    <mergeCell ref="B110:B114"/>
    <mergeCell ref="C110:C114"/>
    <mergeCell ref="D110:D114"/>
    <mergeCell ref="J110:J114"/>
    <mergeCell ref="B125:B129"/>
    <mergeCell ref="C125:C129"/>
    <mergeCell ref="D125:D129"/>
    <mergeCell ref="K50:K54"/>
    <mergeCell ref="B55:B59"/>
    <mergeCell ref="K3:K4"/>
    <mergeCell ref="B2:K2"/>
    <mergeCell ref="B3:B4"/>
    <mergeCell ref="C3:C4"/>
    <mergeCell ref="D3:D4"/>
    <mergeCell ref="E3:I3"/>
    <mergeCell ref="J3:J4"/>
    <mergeCell ref="D5:D9"/>
    <mergeCell ref="C5:C9"/>
    <mergeCell ref="B5:B9"/>
    <mergeCell ref="J5:J9"/>
    <mergeCell ref="K5:K9"/>
    <mergeCell ref="K65:K69"/>
    <mergeCell ref="B65:B69"/>
    <mergeCell ref="C65:C69"/>
    <mergeCell ref="D10:D14"/>
    <mergeCell ref="J10:J14"/>
    <mergeCell ref="K10:K14"/>
    <mergeCell ref="C10:C14"/>
    <mergeCell ref="B10:B14"/>
    <mergeCell ref="K25:K29"/>
    <mergeCell ref="B30:B34"/>
    <mergeCell ref="D55:D59"/>
    <mergeCell ref="K55:K59"/>
    <mergeCell ref="C15:C19"/>
    <mergeCell ref="B15:B19"/>
    <mergeCell ref="D15:D19"/>
    <mergeCell ref="J15:J19"/>
    <mergeCell ref="C25:C29"/>
    <mergeCell ref="B25:B29"/>
    <mergeCell ref="D25:D29"/>
    <mergeCell ref="J25:J29"/>
    <mergeCell ref="J30:J34"/>
    <mergeCell ref="D45:D49"/>
    <mergeCell ref="J45:J49"/>
    <mergeCell ref="K15:K19"/>
    <mergeCell ref="J20:J24"/>
    <mergeCell ref="B50:B54"/>
    <mergeCell ref="C50:C54"/>
    <mergeCell ref="D50:D54"/>
    <mergeCell ref="J65:J69"/>
    <mergeCell ref="J70:J74"/>
    <mergeCell ref="D70:D74"/>
    <mergeCell ref="J55:J59"/>
    <mergeCell ref="C55:C59"/>
    <mergeCell ref="J50:J54"/>
    <mergeCell ref="B70:B74"/>
    <mergeCell ref="C70:C74"/>
    <mergeCell ref="C60:C64"/>
    <mergeCell ref="D60:D64"/>
    <mergeCell ref="J165:J169"/>
    <mergeCell ref="K165:K169"/>
    <mergeCell ref="J150:J154"/>
    <mergeCell ref="D165:D169"/>
    <mergeCell ref="C30:C34"/>
    <mergeCell ref="D30:D34"/>
    <mergeCell ref="K30:K34"/>
    <mergeCell ref="K35:K39"/>
    <mergeCell ref="B20:B24"/>
    <mergeCell ref="C20:C24"/>
    <mergeCell ref="D20:D24"/>
    <mergeCell ref="K40:K44"/>
    <mergeCell ref="K45:K49"/>
    <mergeCell ref="K20:K24"/>
    <mergeCell ref="C35:C39"/>
    <mergeCell ref="D35:D39"/>
    <mergeCell ref="B40:B44"/>
    <mergeCell ref="B35:B39"/>
    <mergeCell ref="J35:J39"/>
    <mergeCell ref="J40:J44"/>
    <mergeCell ref="C45:C49"/>
    <mergeCell ref="B45:B49"/>
    <mergeCell ref="C40:C44"/>
    <mergeCell ref="D40:D44"/>
    <mergeCell ref="K130:K134"/>
    <mergeCell ref="K140:K144"/>
    <mergeCell ref="K155:K159"/>
    <mergeCell ref="K160:K164"/>
    <mergeCell ref="J145:J149"/>
    <mergeCell ref="K145:K149"/>
    <mergeCell ref="C135:C139"/>
    <mergeCell ref="B135:B139"/>
    <mergeCell ref="D135:D139"/>
    <mergeCell ref="J135:J139"/>
    <mergeCell ref="J130:J134"/>
    <mergeCell ref="B130:B134"/>
    <mergeCell ref="C130:C134"/>
    <mergeCell ref="D130:D134"/>
    <mergeCell ref="C150:C154"/>
    <mergeCell ref="K150:K154"/>
    <mergeCell ref="D150:D154"/>
    <mergeCell ref="B150:B154"/>
    <mergeCell ref="B145:B149"/>
    <mergeCell ref="C145:C149"/>
    <mergeCell ref="K135:K139"/>
    <mergeCell ref="A145:A149"/>
    <mergeCell ref="A150:A154"/>
    <mergeCell ref="A155:A159"/>
    <mergeCell ref="A160:A164"/>
    <mergeCell ref="A80:A84"/>
    <mergeCell ref="B80:B84"/>
    <mergeCell ref="C80:C84"/>
    <mergeCell ref="B165:B169"/>
    <mergeCell ref="C165:C169"/>
    <mergeCell ref="C120:C124"/>
    <mergeCell ref="B120:B124"/>
    <mergeCell ref="A45:A49"/>
    <mergeCell ref="A50:A54"/>
    <mergeCell ref="A55:A59"/>
    <mergeCell ref="A60:A64"/>
    <mergeCell ref="A65:A69"/>
    <mergeCell ref="A70:A74"/>
    <mergeCell ref="A75:A79"/>
    <mergeCell ref="A135:A139"/>
    <mergeCell ref="A140:A144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J90:J94"/>
    <mergeCell ref="B95:B99"/>
    <mergeCell ref="C95:C99"/>
    <mergeCell ref="D95:D99"/>
    <mergeCell ref="J95:J99"/>
    <mergeCell ref="A165:A169"/>
    <mergeCell ref="A85:A89"/>
    <mergeCell ref="A90:A94"/>
    <mergeCell ref="A95:A99"/>
    <mergeCell ref="A100:A104"/>
    <mergeCell ref="A105:A109"/>
    <mergeCell ref="A120:A124"/>
    <mergeCell ref="A125:A129"/>
    <mergeCell ref="A130:A134"/>
    <mergeCell ref="A115:A119"/>
    <mergeCell ref="A110:A114"/>
    <mergeCell ref="B155:B159"/>
    <mergeCell ref="C155:C159"/>
    <mergeCell ref="B160:B164"/>
    <mergeCell ref="C160:C164"/>
    <mergeCell ref="D155:D159"/>
    <mergeCell ref="D160:D164"/>
    <mergeCell ref="J155:J159"/>
    <mergeCell ref="J160:J164"/>
  </mergeCells>
  <pageMargins left="0.70866141732283472" right="0.70866141732283472" top="0.74803149606299213" bottom="0.74803149606299213" header="0.31496062992125984" footer="0.31496062992125984"/>
  <pageSetup paperSize="9" scale="51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Образование</vt:lpstr>
      <vt:lpstr>Образование!Заголовки_для_печати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2026-10-22T16:52:40Z</dcterms:modified>
</cp:coreProperties>
</file>