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8195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19" i="1" l="1"/>
  <c r="G112" i="1"/>
  <c r="G108" i="1"/>
  <c r="G101" i="1"/>
  <c r="G98" i="1"/>
  <c r="G94" i="1"/>
  <c r="G91" i="1"/>
  <c r="G87" i="1"/>
  <c r="G84" i="1"/>
  <c r="G81" i="1"/>
  <c r="G78" i="1"/>
  <c r="G75" i="1"/>
  <c r="G72" i="1"/>
  <c r="G69" i="1"/>
  <c r="G66" i="1"/>
  <c r="G62" i="1"/>
  <c r="G59" i="1"/>
  <c r="G56" i="1"/>
  <c r="G53" i="1"/>
  <c r="G46" i="1"/>
  <c r="G42" i="1"/>
  <c r="G39" i="1"/>
  <c r="G35" i="1"/>
  <c r="G32" i="1"/>
  <c r="G29" i="1"/>
  <c r="G25" i="1"/>
  <c r="G22" i="1"/>
  <c r="G18" i="1"/>
  <c r="G15" i="1"/>
  <c r="G12" i="1"/>
  <c r="G7" i="1"/>
  <c r="F87" i="1" l="1"/>
  <c r="F109" i="1" l="1"/>
  <c r="F110" i="1"/>
  <c r="E108" i="1"/>
  <c r="F108" i="1" s="1"/>
  <c r="E46" i="1"/>
  <c r="F46" i="1" s="1"/>
  <c r="F47" i="1"/>
  <c r="F59" i="1" l="1"/>
  <c r="E25" i="1"/>
  <c r="F25" i="1" s="1"/>
  <c r="F26" i="1"/>
  <c r="F22" i="1" l="1"/>
  <c r="F53" i="1"/>
  <c r="F56" i="1"/>
  <c r="F27" i="1"/>
  <c r="D7" i="1"/>
  <c r="D119" i="1" s="1"/>
  <c r="F9" i="1"/>
  <c r="E11" i="1"/>
  <c r="F11" i="1" s="1"/>
  <c r="F106" i="1"/>
  <c r="D105" i="1"/>
  <c r="F105" i="1" s="1"/>
  <c r="E103" i="1"/>
  <c r="E101" i="1" s="1"/>
  <c r="D103" i="1"/>
  <c r="F101" i="1" l="1"/>
  <c r="E7" i="1"/>
  <c r="F7" i="1" s="1"/>
  <c r="F103" i="1"/>
  <c r="F48" i="1"/>
  <c r="F116" i="1"/>
  <c r="E35" i="1"/>
  <c r="F35" i="1" s="1"/>
  <c r="F32" i="1"/>
  <c r="F15" i="1"/>
  <c r="F104" i="1"/>
  <c r="F107" i="1"/>
  <c r="F84" i="1"/>
  <c r="F91" i="1"/>
  <c r="E42" i="1"/>
  <c r="F42" i="1" s="1"/>
  <c r="F44" i="1"/>
  <c r="F43" i="1"/>
  <c r="F80" i="1"/>
  <c r="E78" i="1"/>
  <c r="F78" i="1" s="1"/>
  <c r="E12" i="1"/>
  <c r="F12" i="1" s="1"/>
  <c r="F14" i="1"/>
  <c r="E94" i="1"/>
  <c r="F94" i="1" s="1"/>
  <c r="F96" i="1"/>
  <c r="F95" i="1"/>
  <c r="F50" i="1"/>
  <c r="F62" i="1" l="1"/>
  <c r="F69" i="1"/>
  <c r="F36" i="1" l="1"/>
  <c r="F37" i="1"/>
  <c r="F112" i="1"/>
  <c r="F81" i="1" l="1"/>
  <c r="F39" i="1"/>
  <c r="F29" i="1"/>
  <c r="F98" i="1"/>
  <c r="F21" i="1" l="1"/>
  <c r="F19" i="1"/>
  <c r="F75" i="1"/>
  <c r="F66" i="1" l="1"/>
  <c r="F72" i="1"/>
  <c r="E18" i="1"/>
  <c r="F18" i="1" l="1"/>
  <c r="E119" i="1"/>
  <c r="F119" i="1" s="1"/>
</calcChain>
</file>

<file path=xl/comments1.xml><?xml version="1.0" encoding="utf-8"?>
<comments xmlns="http://schemas.openxmlformats.org/spreadsheetml/2006/main">
  <authors>
    <author>Обадина Анна Владимировна</author>
  </authors>
  <commentList>
    <comment ref="D39" authorId="0">
      <text>
        <r>
          <rPr>
            <b/>
            <sz val="9"/>
            <color indexed="81"/>
            <rFont val="Tahoma"/>
            <family val="2"/>
            <charset val="204"/>
          </rPr>
          <t>Обадина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в ар 2251,6</t>
        </r>
      </text>
    </comment>
    <comment ref="D72" authorId="0">
      <text>
        <r>
          <rPr>
            <b/>
            <sz val="9"/>
            <color indexed="81"/>
            <rFont val="Tahoma"/>
            <family val="2"/>
            <charset val="204"/>
          </rPr>
          <t>Обадина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где ар ?
</t>
        </r>
      </text>
    </comment>
  </commentList>
</comments>
</file>

<file path=xl/sharedStrings.xml><?xml version="1.0" encoding="utf-8"?>
<sst xmlns="http://schemas.openxmlformats.org/spreadsheetml/2006/main" count="196" uniqueCount="99">
  <si>
    <t>Наименование программ, заказчик</t>
  </si>
  <si>
    <t>Администрация муниципального образования Печенгский район</t>
  </si>
  <si>
    <t>Финансовое управление администрации муниципального образования Печенгский район</t>
  </si>
  <si>
    <t>Отдел образования муниципального образования Печенгский район</t>
  </si>
  <si>
    <t>Отдел образования администрации муниципального образования Печенгский район</t>
  </si>
  <si>
    <t>Комитет по имуществу муниципального образования Печенгский район</t>
  </si>
  <si>
    <t>Долгосрочная целевая программа "Повышение эффективности бюджетных расходов муниципального образования Печенгский район" на 2012-2014 годы</t>
  </si>
  <si>
    <t>Ведомственная целевая программа "Реализация инвестиционных проектов на территории муниципального образования Печенгский район" на 2013-2015 годы</t>
  </si>
  <si>
    <t>ВСЕГО:</t>
  </si>
  <si>
    <t>№ п/п</t>
  </si>
  <si>
    <t>Перечень целевых программ,</t>
  </si>
  <si>
    <t xml:space="preserve">финансируемых из районного бюджета </t>
  </si>
  <si>
    <t>в 2013 году</t>
  </si>
  <si>
    <t>Нет</t>
  </si>
  <si>
    <t xml:space="preserve">Ведомственная целевая программа "Ремонт жилых помещений, закрепленных за детьми- сиротами, оставшимися без попечения родителей, лицами из числа  детей сирот и детей, оставшихся без попечения родителей" на 2013 год </t>
  </si>
  <si>
    <t>Долгосточная целевая программа "Противодействие коррупции в муниципальном образовании Печенгский район Мурманской области" на 2013-2015 годы</t>
  </si>
  <si>
    <t>экономия</t>
  </si>
  <si>
    <t>МКУ "ЦБ"</t>
  </si>
  <si>
    <t>Администрация (ремонт ЗАГС, КДН)</t>
  </si>
  <si>
    <t>ДМШ, ДХШ</t>
  </si>
  <si>
    <t>МБО</t>
  </si>
  <si>
    <t>мероприятия исполнены в полном объеме</t>
  </si>
  <si>
    <t>Утверждено, тыс. руб.</t>
  </si>
  <si>
    <t>Освоено,      тыс. руб.</t>
  </si>
  <si>
    <t>Неиспользовано, тыс. руб.</t>
  </si>
  <si>
    <t>Примечание</t>
  </si>
  <si>
    <t>мероприятия выполнены; средства не использованы в полном объеме в связи с уточнением потребности в товарах, работах, услугах и экономии, сложившейся при заключении договоров</t>
  </si>
  <si>
    <t>мероприятия выполнены</t>
  </si>
  <si>
    <t>мероприятия выполнены; экономия средств сложилась в результате проведения аукциона</t>
  </si>
  <si>
    <t>мероприятия выполнены; экономия средств сложилась в результате проведения торгов</t>
  </si>
  <si>
    <t>мероприятия выполнены; средства не использованы  в полном объеме в связи с тем, что оплата за оказанные услуги производилась по фактически выставленным счетам</t>
  </si>
  <si>
    <t>мероприятия выполнены; отчисления во внебюджетные фонды были уплачены в январе 2014 г. (без нарушения сроков)</t>
  </si>
  <si>
    <t>средства не использованы в полном объеме в связи с задержкой выплаты материальной помощи из-за недостоверных данных, указанных в заявлениях получателей; с уточнением потребности в товарах, работах, услугах и экономии, сложившейся при заключении договоров</t>
  </si>
  <si>
    <t>мероприятия выполнены; средства неиспользованы в полном объеме в связи с тем, что социологические исследования наркологической ситуации на территории Печенгского района проведены силами МНООСИ "Активный Никель"; с уточнением потребности в товарах, работах, услугах и экономии, сложившейся при заключении договоров</t>
  </si>
  <si>
    <t>средства не использованы в полном объеме в связи с тем, что услуга артиста на огонек ветеранов ВОВ (9 мая) , запланированная по смете осуществлена бесплатно МБУК ДК "Восход"; доставка участников на  районное мероприятие, посвященное 8 марта  из Заполярного до Никеля  не была осуществлена в связи с тем, что ИП Белашов не предоставил автобус, участники приезжали самостоятельно, по смете было запланировано приобретение одноразовой посуды (деньги не использовали, так как услуга была оказана бесплатно-пользовались посудой РОМЭКС); с уточнением потребности в товарах, работах, услугах и экономии, сложившейся при заключении договоров</t>
  </si>
  <si>
    <t>средства не использованы в полном объеме в связи с  тем, что издание справочных пособий и памяток было выполнено  силами МНООСИ "Активный Никель"; с уточнением потребности в товарах, работах, услугах и экономии, сложившейся при заключении договоров</t>
  </si>
  <si>
    <t>средства не использованы в полном объеме в связи с  тем, что денежные средства на реконструкцию фасадов зданий СОШ были выделены в ноябре 2013 г., а паспорта технического обследования поступили позже (поэтому заявки на реконструкцию фасадов не составлялись)</t>
  </si>
  <si>
    <t>средства не использованы в полном объеме в связи с уточнением потребности в товарах, работах, услугах и экономии, сложившейся при заключении договоров;  задержкой оплаты счетов по коммунальным услугам в связи с ошибками в платежных документах, допущенными поставщиками услуг; отчисления во внебюджетные фонды были уплачены в январе 2014 г. (без нарушения сроков)</t>
  </si>
  <si>
    <t xml:space="preserve">средства не использованы в полном объеме в связи с уточнением потребности в товарах, работах, услугах и экономии, сложившейся при заключении договоров; с задержкой оплаты счетов в связи с технической ошибкой МКУ ЦБ </t>
  </si>
  <si>
    <t>Исполнители</t>
  </si>
  <si>
    <t>Администрация муниципального образования Печенгский район; Отдел образования администрации муниципального образования Печенгский район; КУИ; МКУ "Управление по обеспечению деятельности администрации Печенгского района"; Совет депутатов муниципального образования Печенгский район</t>
  </si>
  <si>
    <t>Администрация муниципального образования Печенгский район; МКУ "Управление по обеспечению деятельности администрации Печенгского района"</t>
  </si>
  <si>
    <t>МКУ "Управление по обеспечению деятельности администрации Печенгского района"</t>
  </si>
  <si>
    <t>Администрация муниципального образования Печенгский район; Отдел образования администрации муниципального образования Печенгский район</t>
  </si>
  <si>
    <t>Администрация муниципального образования Печенгский район (ОСЗН)</t>
  </si>
  <si>
    <t>Отдел образования администрации муниципального образования Печенгский район; МКУ "Управление по обеспечению деятельности администрации Печенгского района"</t>
  </si>
  <si>
    <t>Администрация муниципального образования Печенгский район (отдел строительства и ЖКХ); Отдел образования администрации муниципального образования Печенгский район</t>
  </si>
  <si>
    <t>Администрация муниципального образования Печенгский район; Отдел образования администрации муниципального образования Печенгский район; ; МКУ "Управление по обеспечению деятельности администрации Печенгского района"</t>
  </si>
  <si>
    <t>Администрация муниципального образования Печенгский район; МКУ "Управление по обеспечению деятельности администрации Печенгского района"; МБКПУ "Печенгское МБО"; Отдел образования администрации муниципального образования Печенгский район</t>
  </si>
  <si>
    <t>Администрация муниципального образования Печенгский район; Отдел образования администрации муниципального образования Печенгский район; МКУ "Управление по обеспечению деятельности администрации Печенгского района"; МКУ "ЦБ"</t>
  </si>
  <si>
    <t>Администрация муниципального образования Печенгский район; Комитет по имуществу муниципального образования Печенгский район</t>
  </si>
  <si>
    <t>МКУ "Хозяйственно-эксплуатационная служба"</t>
  </si>
  <si>
    <t>МКУ "Управление по обеспечению деятельности администрации Печенгского района; Отдел образования администрации муниципального образования Печенгский район</t>
  </si>
  <si>
    <t>% исполнения программы</t>
  </si>
  <si>
    <r>
      <rPr>
        <b/>
        <sz val="9"/>
        <rFont val="Times New Roman"/>
        <family val="1"/>
        <charset val="204"/>
      </rPr>
      <t>реконструкция здания ДОУ № 38:</t>
    </r>
    <r>
      <rPr>
        <sz val="9"/>
        <rFont val="Times New Roman"/>
        <family val="1"/>
        <charset val="204"/>
      </rPr>
      <t xml:space="preserve"> строительный контроль осуществляет разработчик, вносящий корректировку в псд ООО "Севморпроект";дата сдачи ДОУ № 38 - 31.03.2014 г.;строительный контроль и авторский надзор будет осуществлен в 1 квартале 2014 г.</t>
    </r>
  </si>
  <si>
    <r>
      <rPr>
        <b/>
        <sz val="9"/>
        <rFont val="Times New Roman"/>
        <family val="1"/>
        <charset val="204"/>
      </rPr>
      <t>п.3</t>
    </r>
    <r>
      <rPr>
        <sz val="9"/>
        <rFont val="Times New Roman"/>
        <family val="1"/>
        <charset val="204"/>
      </rPr>
      <t xml:space="preserve"> строительный контроль осуществляет разработчик, вносящий корректировку в псд ООО "Севморпроект";дата сдачи ДОУ № 38 - 31.03.2014 г.;строительный контроль и авторский надзор будет осуществлен в 1 квартале 2014 г.</t>
    </r>
  </si>
  <si>
    <r>
      <rPr>
        <b/>
        <sz val="9"/>
        <rFont val="Times New Roman"/>
        <family val="1"/>
        <charset val="204"/>
      </rPr>
      <t xml:space="preserve">п. 1.11., 3.5, 3.6. </t>
    </r>
    <r>
      <rPr>
        <sz val="9"/>
        <rFont val="Times New Roman"/>
        <family val="1"/>
        <charset val="204"/>
      </rPr>
      <t xml:space="preserve"> экономия за счет скидок на цветы, призы, канцтовары, билеты в каникулярный период, экономия за счет транспортных услуг</t>
    </r>
  </si>
  <si>
    <r>
      <rPr>
        <b/>
        <sz val="9"/>
        <rFont val="Times New Roman"/>
        <family val="1"/>
        <charset val="204"/>
      </rPr>
      <t xml:space="preserve">п. 2.1. </t>
    </r>
    <r>
      <rPr>
        <sz val="9"/>
        <rFont val="Times New Roman"/>
        <family val="1"/>
        <charset val="204"/>
      </rPr>
      <t>возврат в связи с неправильно оформленной страховкой; экономия</t>
    </r>
  </si>
  <si>
    <r>
      <t xml:space="preserve">в 2013 г. заключен мк на </t>
    </r>
    <r>
      <rPr>
        <b/>
        <sz val="9"/>
        <rFont val="Times New Roman"/>
        <family val="1"/>
        <charset val="204"/>
      </rPr>
      <t xml:space="preserve">выполнение работ по установке частотного преобразователя </t>
    </r>
    <r>
      <rPr>
        <sz val="9"/>
        <rFont val="Times New Roman"/>
        <family val="1"/>
        <charset val="204"/>
      </rPr>
      <t xml:space="preserve">в насосной станции  первого подъема в п. Никель, срок выполнения работ (20.12.2013 г.) был нарушен в связи с погодными условиями (низкий температурный режим), в настоящее время работы ведутся, будут выполнены до конца февраля 2014 г.; </t>
    </r>
    <r>
      <rPr>
        <b/>
        <sz val="9"/>
        <rFont val="Times New Roman"/>
        <family val="1"/>
        <charset val="204"/>
      </rPr>
      <t>пеллетная котельная</t>
    </r>
    <r>
      <rPr>
        <sz val="9"/>
        <rFont val="Times New Roman"/>
        <family val="1"/>
        <charset val="204"/>
      </rPr>
      <t xml:space="preserve"> на 01.01.2014 г. не сдана в эксплуатацию, средства будут использованы в феврале 2014 г.</t>
    </r>
  </si>
  <si>
    <r>
      <rPr>
        <b/>
        <sz val="9"/>
        <rFont val="Times New Roman"/>
        <family val="1"/>
        <charset val="204"/>
      </rPr>
      <t>п. 2.5.</t>
    </r>
    <r>
      <rPr>
        <sz val="9"/>
        <rFont val="Times New Roman"/>
        <family val="1"/>
        <charset val="204"/>
      </rPr>
      <t xml:space="preserve"> срок выполнения работ (20.12.2013 г.) был нарушен в связи с погодными условиями (низкий температурный режим); в настоящее время работы ведутся, будут закончены до конца февраля 2014 г.</t>
    </r>
  </si>
  <si>
    <r>
      <rPr>
        <b/>
        <sz val="9"/>
        <rFont val="Times New Roman"/>
        <family val="1"/>
        <charset val="204"/>
      </rPr>
      <t>п. 2.7.</t>
    </r>
    <r>
      <rPr>
        <sz val="9"/>
        <rFont val="Times New Roman"/>
        <family val="1"/>
        <charset val="204"/>
      </rPr>
      <t xml:space="preserve"> пеллетная котельная на 01.01.2014 г. не сдана в эксплуатацию, средства будут использованы в феврале 2014</t>
    </r>
  </si>
  <si>
    <r>
      <t xml:space="preserve">средства не использованы в полном объеме в связи с тем, что аукцион на </t>
    </r>
    <r>
      <rPr>
        <b/>
        <sz val="9"/>
        <rFont val="Times New Roman"/>
        <family val="1"/>
        <charset val="204"/>
      </rPr>
      <t>проведение текущих и капитальных ремонтов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музее</t>
    </r>
    <r>
      <rPr>
        <sz val="9"/>
        <rFont val="Times New Roman"/>
        <family val="1"/>
        <charset val="204"/>
      </rPr>
      <t xml:space="preserve"> не состоялся; аукцион на</t>
    </r>
    <r>
      <rPr>
        <b/>
        <sz val="9"/>
        <rFont val="Times New Roman"/>
        <family val="1"/>
        <charset val="204"/>
      </rPr>
      <t xml:space="preserve"> ремонт теплоузла в мбо</t>
    </r>
    <r>
      <rPr>
        <sz val="9"/>
        <rFont val="Times New Roman"/>
        <family val="1"/>
        <charset val="204"/>
      </rPr>
      <t xml:space="preserve"> состоялся, подрядчик ОАО "Мурманэнергосбыт" согласовал проект теплоузла только 18.12.2013 г., ремонтные работы будут закончены в феврале 2014 г.; договор на ХВС и ГВС был выставлен на аукцион в октябре 2013 г., ремонтные работызакончены в срок 28.12.2013 г. счета на оплату выставлены поздно, не оплачены </t>
    </r>
  </si>
  <si>
    <r>
      <t>средства не использованы в полном объеме в связи с тем, что в результате проведения аукциона на п</t>
    </r>
    <r>
      <rPr>
        <b/>
        <sz val="9"/>
        <rFont val="Times New Roman"/>
        <family val="1"/>
        <charset val="204"/>
      </rPr>
      <t>риобретение модульных домиков</t>
    </r>
    <r>
      <rPr>
        <sz val="9"/>
        <rFont val="Times New Roman"/>
        <family val="1"/>
        <charset val="204"/>
      </rPr>
      <t xml:space="preserve"> сложилась экономия; не прошла оплата в связи с ошибкой в платежных документах, допущенной поставщиком</t>
    </r>
  </si>
  <si>
    <r>
      <rPr>
        <b/>
        <sz val="9"/>
        <rFont val="Times New Roman"/>
        <family val="1"/>
        <charset val="204"/>
      </rPr>
      <t>п. 14</t>
    </r>
    <r>
      <rPr>
        <sz val="9"/>
        <rFont val="Times New Roman"/>
        <family val="1"/>
        <charset val="204"/>
      </rPr>
      <t xml:space="preserve"> сложилась экономия денежных средств в результате проведения аукциона, не прошла оплата в связи с ошибкой в платежных документах, допущенной поставщиком</t>
    </r>
  </si>
  <si>
    <r>
      <rPr>
        <b/>
        <sz val="9"/>
        <rFont val="Times New Roman"/>
        <family val="1"/>
        <charset val="204"/>
      </rPr>
      <t>п. 1.</t>
    </r>
    <r>
      <rPr>
        <sz val="9"/>
        <rFont val="Times New Roman"/>
        <family val="1"/>
        <charset val="204"/>
      </rPr>
      <t xml:space="preserve"> экономия, счета не оплачены в связи с технической ошибкой МКУ ЦБ </t>
    </r>
  </si>
  <si>
    <r>
      <t xml:space="preserve">средства не использованы в полном объеме в связи с задержкой оплаты счетов по </t>
    </r>
    <r>
      <rPr>
        <b/>
        <sz val="9"/>
        <rFont val="Times New Roman"/>
        <family val="1"/>
        <charset val="204"/>
      </rPr>
      <t>ремонтным работам МБОУ ДОД ДХШ № 2</t>
    </r>
    <r>
      <rPr>
        <sz val="9"/>
        <rFont val="Times New Roman"/>
        <family val="1"/>
        <charset val="204"/>
      </rPr>
      <t xml:space="preserve"> из-за неправильно оформленных документов подрядчиком; в 2013 г. был заключен мк на </t>
    </r>
    <r>
      <rPr>
        <b/>
        <sz val="9"/>
        <rFont val="Times New Roman"/>
        <family val="1"/>
        <charset val="204"/>
      </rPr>
      <t>ремонт помещений (п.Никель, ул. Сидоровича, 4)</t>
    </r>
    <r>
      <rPr>
        <sz val="9"/>
        <rFont val="Times New Roman"/>
        <family val="1"/>
        <charset val="204"/>
      </rPr>
      <t xml:space="preserve">, ремонтные работы производились с опозданием, в связи с этим сумма мк уменьшена, счет на оплату выставлен в 2014 г., оплата произведена; в 2013 г. был заключен мк на </t>
    </r>
    <r>
      <rPr>
        <b/>
        <sz val="9"/>
        <rFont val="Times New Roman"/>
        <family val="1"/>
        <charset val="204"/>
      </rPr>
      <t>ремонт помещений отдела ЗАГС № 1</t>
    </r>
    <r>
      <rPr>
        <sz val="9"/>
        <rFont val="Times New Roman"/>
        <family val="1"/>
        <charset val="204"/>
      </rPr>
      <t>, работы ведутся, средства будут освоены в 2014 г.</t>
    </r>
  </si>
  <si>
    <r>
      <rPr>
        <b/>
        <sz val="9"/>
        <rFont val="Times New Roman"/>
        <family val="1"/>
        <charset val="204"/>
      </rPr>
      <t>п. 3.1.</t>
    </r>
    <r>
      <rPr>
        <sz val="9"/>
        <rFont val="Times New Roman"/>
        <family val="1"/>
        <charset val="204"/>
      </rPr>
      <t xml:space="preserve"> заключен мк в 2013 г., ремонтные работы производились с опозданием, в связи с этим сумма мк уменьшена, счета на оплату выставлены в 2014 г., оплата произведена</t>
    </r>
  </si>
  <si>
    <r>
      <rPr>
        <b/>
        <sz val="9"/>
        <rFont val="Times New Roman"/>
        <family val="1"/>
        <charset val="204"/>
      </rPr>
      <t>п. 3.4.</t>
    </r>
    <r>
      <rPr>
        <sz val="9"/>
        <rFont val="Times New Roman"/>
        <family val="1"/>
        <charset val="204"/>
      </rPr>
      <t xml:space="preserve"> - заключен мк, работы ведутся, оплата в 2014 г.</t>
    </r>
  </si>
  <si>
    <r>
      <rPr>
        <b/>
        <sz val="9"/>
        <rFont val="Times New Roman"/>
        <family val="1"/>
        <charset val="204"/>
      </rPr>
      <t>п. 1.3.</t>
    </r>
    <r>
      <rPr>
        <sz val="9"/>
        <rFont val="Times New Roman"/>
        <family val="1"/>
        <charset val="204"/>
      </rPr>
      <t xml:space="preserve"> не оплачены счета, в связи с ошибкой подрядчика</t>
    </r>
  </si>
  <si>
    <r>
      <t xml:space="preserve">средства не использованы в полном объеме в связи с тем, что мк  на </t>
    </r>
    <r>
      <rPr>
        <b/>
        <sz val="9"/>
        <rFont val="Times New Roman"/>
        <family val="1"/>
        <charset val="204"/>
      </rPr>
      <t xml:space="preserve">снос ветхих, неиспользованных объектов недвижимого имущества </t>
    </r>
    <r>
      <rPr>
        <sz val="9"/>
        <rFont val="Times New Roman"/>
        <family val="1"/>
        <charset val="204"/>
      </rPr>
      <t>был заключен 27.12.2013 г., срок окончания работ по мк 01.06.2014 г.</t>
    </r>
  </si>
  <si>
    <r>
      <rPr>
        <b/>
        <sz val="9"/>
        <rFont val="Times New Roman"/>
        <family val="1"/>
        <charset val="204"/>
      </rPr>
      <t>п.4.</t>
    </r>
    <r>
      <rPr>
        <sz val="9"/>
        <rFont val="Times New Roman"/>
        <family val="1"/>
        <charset val="204"/>
      </rPr>
      <t xml:space="preserve"> заключен мк 27.12.2013 г. срок окончания работ по мк 01.06.2014 г.</t>
    </r>
  </si>
  <si>
    <t>Муниципальная целевая программа "Повышение безопасности дорожного движения и снижение дорожно-транспортного травматизма в Печенгском районе "на 2013-2016 годы</t>
  </si>
  <si>
    <t>Ведомственная целевая программа "Современный детский сад" на 2013-2016 годы</t>
  </si>
  <si>
    <t>Ведомственная целевая программа "Забота" по социальной защите населения муниципального образования Печенгский район на 2013-2016 годы</t>
  </si>
  <si>
    <t>Муниципальная целевая программа "Правопорядок" на 2013-2016 годы</t>
  </si>
  <si>
    <t>Ведомственная целевая программа "Развитие муниципальной методической системы" на 2013-2016 годы</t>
  </si>
  <si>
    <t>Муниципальная целевая программа "Одарённые дети" на 2013-2016 годы"</t>
  </si>
  <si>
    <t>Муниципальная целевая программа "SOS" на 2013-2016 годы</t>
  </si>
  <si>
    <t>Муниципальная целевая программа "Развитие физической культуры и спорта в Печенгском районе" на 2013-2016 годы</t>
  </si>
  <si>
    <t>Муниципальная целевая программа "Проведение землеустроительных мероприятий  на территории муниципального образования Печенгский район" на 2012-2016 годы</t>
  </si>
  <si>
    <t>Муниципальная целевая программа "Энергосбережение и повышение энергоэффективности в муниципальном образовании Печенгский район  Мурманской области " на 2011-2015 годы</t>
  </si>
  <si>
    <t>Ведомственная целевая программа "Развитие учреждений культуры муниципального образования Печенгский район" на 2013-2016 годы</t>
  </si>
  <si>
    <t>Ведомственная целевая программа "Развитие системы дополнительного образования в сфере культуры и искусства" на 2013-2016 годы</t>
  </si>
  <si>
    <t>Ведомственная целевая программа "Модернизация образования в муниципальном образовании Печенгский район Мурманской области" на 2013-2016 годы</t>
  </si>
  <si>
    <t>Ведомственная целевая программа "Развитие культуры в Печенгском районе" на 2013-2016 годы</t>
  </si>
  <si>
    <t>Муниципальная целевая программа "Молодежь Печенгского района" на 2013-2016 годы</t>
  </si>
  <si>
    <t>Муниципальная целевая программа "Развитие малого и среднего предпринимательства в Печенгском районе" на 2013-2016 годы</t>
  </si>
  <si>
    <t>Ведомственная целевая программа "Обеспечение предоставления услуг в сфере дошкольного, общего и дополнительного образования" на 2013-2016 годы</t>
  </si>
  <si>
    <t>Муниципальная целевая программа "Развитие туризма в Печенгском районе" на 2012-2016 годы</t>
  </si>
  <si>
    <t>Муниципальная целевая программа "Транспортное обслуживание населения муниципального образования Печенгский район" на 2013-2016 годы</t>
  </si>
  <si>
    <t>Ведомственная целевая программа "Хозяйственно-эксплуатационное обслуживание учреждений муниципального образования Печенгский район" на 2013-2016 годы</t>
  </si>
  <si>
    <t>Аналитическая ведомственная целевая программа "Обеспечение бухгалтерского обслуживания муниципальных учреждений и органов местного самоуправления муниципального образования Печенгский район" на 2013-2016 годы</t>
  </si>
  <si>
    <t>Аналитическая ведомственная целевая программа "Обеспечение деятельности органов местного самоуправления муниципального образования Печенгский район по решению вопросов местного значения" на 2013-2016 годы</t>
  </si>
  <si>
    <t>Муниципальная программа "Доступная среда" на 2013-2015 годы</t>
  </si>
  <si>
    <t>Муниципальная целевая программа "Повышение эффективности управления и распоряжения муниципальным имуществом муниципального образования Печенгский район" на 2013-2016 годы</t>
  </si>
  <si>
    <t>Муниципальная целевая программа "Модернизация сети муниципальных бюджетных и казенных учреждений муниципального образования Печенгский район" на 2013-2015 годы</t>
  </si>
  <si>
    <t>Ведомственная целевая программа "Развитие службы сопровождения замещающих семей в Печенгском районе" на 2013-2016 годы</t>
  </si>
  <si>
    <t>Муниципальная целевая программа "Детский отдых в Печенгском районе" на 2013-2016 годы</t>
  </si>
  <si>
    <t>Муниципальная целевая программа "Переработка и утилизация твердых бытовых и промышленных отходов на территории муниципального образования Печенгский район" на 2012-2016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</si>
</sst>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" fontId="4" fillId="2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4" fontId="6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4" fontId="4" fillId="0" borderId="4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3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left" vertical="top" wrapText="1"/>
    </xf>
    <xf numFmtId="4" fontId="3" fillId="0" borderId="10" xfId="0" applyNumberFormat="1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topLeftCell="A35" zoomScale="125" zoomScaleNormal="125" workbookViewId="0">
      <selection activeCell="A51" sqref="A51:J51"/>
    </sheetView>
  </sheetViews>
  <sheetFormatPr defaultRowHeight="15" x14ac:dyDescent="0.25"/>
  <cols>
    <col min="1" max="1" width="4.28515625" style="5" customWidth="1"/>
    <col min="2" max="2" width="57.7109375" style="5" customWidth="1"/>
    <col min="3" max="3" width="36.85546875" style="5" customWidth="1"/>
    <col min="4" max="5" width="11.28515625" style="7" customWidth="1"/>
    <col min="6" max="7" width="12.5703125" style="7" customWidth="1"/>
    <col min="8" max="8" width="13.140625" style="8" customWidth="1"/>
    <col min="9" max="9" width="12.42578125" style="9" customWidth="1"/>
    <col min="10" max="10" width="39.42578125" style="9" customWidth="1"/>
    <col min="11" max="16384" width="9.140625" style="5"/>
  </cols>
  <sheetData>
    <row r="1" spans="1:10" ht="19.5" customHeight="1" x14ac:dyDescent="0.25">
      <c r="A1" s="63" t="s">
        <v>10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21.75" customHeight="1" x14ac:dyDescent="0.25">
      <c r="A2" s="63" t="s">
        <v>11</v>
      </c>
      <c r="B2" s="63"/>
      <c r="C2" s="63"/>
      <c r="D2" s="63"/>
      <c r="E2" s="63"/>
      <c r="F2" s="63"/>
      <c r="G2" s="63"/>
      <c r="H2" s="63"/>
      <c r="I2" s="63"/>
      <c r="J2" s="63"/>
    </row>
    <row r="3" spans="1:10" x14ac:dyDescent="0.25">
      <c r="A3" s="63" t="s">
        <v>12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x14ac:dyDescent="0.25">
      <c r="B4" s="6"/>
      <c r="C4" s="6"/>
    </row>
    <row r="5" spans="1:10" ht="49.5" customHeight="1" x14ac:dyDescent="0.25">
      <c r="A5" s="10" t="s">
        <v>9</v>
      </c>
      <c r="B5" s="10" t="s">
        <v>0</v>
      </c>
      <c r="C5" s="10" t="s">
        <v>39</v>
      </c>
      <c r="D5" s="11" t="s">
        <v>22</v>
      </c>
      <c r="E5" s="11" t="s">
        <v>23</v>
      </c>
      <c r="F5" s="11" t="s">
        <v>24</v>
      </c>
      <c r="G5" s="12" t="s">
        <v>53</v>
      </c>
      <c r="H5" s="51" t="s">
        <v>25</v>
      </c>
      <c r="I5" s="52"/>
      <c r="J5" s="53"/>
    </row>
    <row r="6" spans="1:10" ht="9" customHeight="1" x14ac:dyDescent="0.25">
      <c r="A6" s="43"/>
      <c r="B6" s="44"/>
      <c r="C6" s="44"/>
      <c r="D6" s="44"/>
      <c r="E6" s="44"/>
      <c r="F6" s="44"/>
      <c r="G6" s="44"/>
      <c r="H6" s="44"/>
      <c r="I6" s="44"/>
      <c r="J6" s="45"/>
    </row>
    <row r="7" spans="1:10" ht="50.25" customHeight="1" x14ac:dyDescent="0.25">
      <c r="A7" s="13">
        <v>1</v>
      </c>
      <c r="B7" s="4" t="s">
        <v>71</v>
      </c>
      <c r="C7" s="3" t="s">
        <v>43</v>
      </c>
      <c r="D7" s="1">
        <f>SUM(D9:D11)</f>
        <v>3248.75</v>
      </c>
      <c r="E7" s="1">
        <f>SUM(E9:E11)</f>
        <v>3248.25128</v>
      </c>
      <c r="F7" s="1">
        <f>D7-E7</f>
        <v>0.49872000000004846</v>
      </c>
      <c r="G7" s="14">
        <f>E7/D7*100</f>
        <v>99.984648864948056</v>
      </c>
      <c r="H7" s="37" t="s">
        <v>26</v>
      </c>
      <c r="I7" s="38"/>
      <c r="J7" s="39"/>
    </row>
    <row r="8" spans="1:10" ht="9" customHeight="1" x14ac:dyDescent="0.25">
      <c r="A8" s="43"/>
      <c r="B8" s="44"/>
      <c r="C8" s="44"/>
      <c r="D8" s="44"/>
      <c r="E8" s="44"/>
      <c r="F8" s="44"/>
      <c r="G8" s="44"/>
      <c r="H8" s="44"/>
      <c r="I8" s="44"/>
      <c r="J8" s="45"/>
    </row>
    <row r="9" spans="1:10" ht="15" hidden="1" customHeight="1" x14ac:dyDescent="0.25">
      <c r="A9" s="15">
        <v>1</v>
      </c>
      <c r="B9" s="16" t="s">
        <v>1</v>
      </c>
      <c r="C9" s="16"/>
      <c r="D9" s="17">
        <v>209.6</v>
      </c>
      <c r="E9" s="54">
        <v>2207.4059999999999</v>
      </c>
      <c r="F9" s="54">
        <f>(D9+D10)-E9</f>
        <v>9.4000000000050932E-2</v>
      </c>
      <c r="G9" s="18"/>
      <c r="H9" s="19" t="s">
        <v>13</v>
      </c>
      <c r="I9" s="56" t="s">
        <v>21</v>
      </c>
      <c r="J9" s="57"/>
    </row>
    <row r="10" spans="1:10" ht="22.5" hidden="1" customHeight="1" x14ac:dyDescent="0.25">
      <c r="A10" s="15">
        <v>2</v>
      </c>
      <c r="B10" s="16" t="s">
        <v>2</v>
      </c>
      <c r="C10" s="16"/>
      <c r="D10" s="17">
        <v>1997.9</v>
      </c>
      <c r="E10" s="55"/>
      <c r="F10" s="55"/>
      <c r="G10" s="20"/>
      <c r="H10" s="21"/>
      <c r="I10" s="58"/>
      <c r="J10" s="59"/>
    </row>
    <row r="11" spans="1:10" hidden="1" x14ac:dyDescent="0.25">
      <c r="A11" s="15">
        <v>3</v>
      </c>
      <c r="B11" s="16" t="s">
        <v>3</v>
      </c>
      <c r="C11" s="16"/>
      <c r="D11" s="17">
        <v>1041.25</v>
      </c>
      <c r="E11" s="17">
        <f>1040.84528</f>
        <v>1040.84528</v>
      </c>
      <c r="F11" s="17">
        <f>D11-E11</f>
        <v>0.40471999999999753</v>
      </c>
      <c r="G11" s="17"/>
      <c r="H11" s="19" t="s">
        <v>13</v>
      </c>
      <c r="I11" s="37" t="s">
        <v>16</v>
      </c>
      <c r="J11" s="39"/>
    </row>
    <row r="12" spans="1:10" ht="49.5" customHeight="1" x14ac:dyDescent="0.25">
      <c r="A12" s="13">
        <v>2</v>
      </c>
      <c r="B12" s="22" t="s">
        <v>72</v>
      </c>
      <c r="C12" s="3" t="s">
        <v>3</v>
      </c>
      <c r="D12" s="1">
        <v>11086.1</v>
      </c>
      <c r="E12" s="1">
        <f>E14</f>
        <v>10864.927729999999</v>
      </c>
      <c r="F12" s="1">
        <f>D12-E12</f>
        <v>221.17227000000094</v>
      </c>
      <c r="G12" s="14">
        <f>E12/D12*100</f>
        <v>98.004958732105962</v>
      </c>
      <c r="H12" s="37" t="s">
        <v>54</v>
      </c>
      <c r="I12" s="38"/>
      <c r="J12" s="39"/>
    </row>
    <row r="13" spans="1:10" ht="9" customHeight="1" x14ac:dyDescent="0.25">
      <c r="A13" s="43"/>
      <c r="B13" s="44"/>
      <c r="C13" s="44"/>
      <c r="D13" s="44"/>
      <c r="E13" s="44"/>
      <c r="F13" s="44"/>
      <c r="G13" s="44"/>
      <c r="H13" s="44"/>
      <c r="I13" s="44"/>
      <c r="J13" s="45"/>
    </row>
    <row r="14" spans="1:10" ht="50.25" hidden="1" customHeight="1" x14ac:dyDescent="0.25">
      <c r="A14" s="15">
        <v>3</v>
      </c>
      <c r="B14" s="16" t="s">
        <v>3</v>
      </c>
      <c r="C14" s="16"/>
      <c r="D14" s="17">
        <v>11086.1</v>
      </c>
      <c r="E14" s="17">
        <v>10864.927729999999</v>
      </c>
      <c r="F14" s="17">
        <f>D14-E14</f>
        <v>221.17227000000094</v>
      </c>
      <c r="G14" s="17"/>
      <c r="H14" s="21"/>
      <c r="I14" s="37" t="s">
        <v>55</v>
      </c>
      <c r="J14" s="39"/>
    </row>
    <row r="15" spans="1:10" ht="52.5" customHeight="1" x14ac:dyDescent="0.25">
      <c r="A15" s="13">
        <v>3</v>
      </c>
      <c r="B15" s="4" t="s">
        <v>73</v>
      </c>
      <c r="C15" s="3" t="s">
        <v>44</v>
      </c>
      <c r="D15" s="1">
        <v>7424</v>
      </c>
      <c r="E15" s="1">
        <v>7319.2257</v>
      </c>
      <c r="F15" s="1">
        <f>D15-E15</f>
        <v>104.77430000000004</v>
      </c>
      <c r="G15" s="14">
        <f>E15/D15*100</f>
        <v>98.588708243534484</v>
      </c>
      <c r="H15" s="37" t="s">
        <v>32</v>
      </c>
      <c r="I15" s="38"/>
      <c r="J15" s="39"/>
    </row>
    <row r="16" spans="1:10" hidden="1" x14ac:dyDescent="0.25">
      <c r="A16" s="15">
        <v>1</v>
      </c>
      <c r="B16" s="16" t="s">
        <v>1</v>
      </c>
      <c r="C16" s="16"/>
      <c r="D16" s="17">
        <v>7424</v>
      </c>
      <c r="E16" s="17"/>
      <c r="F16" s="17"/>
      <c r="G16" s="17"/>
      <c r="H16" s="21"/>
      <c r="I16" s="23"/>
      <c r="J16" s="23"/>
    </row>
    <row r="17" spans="1:10" ht="9" customHeight="1" x14ac:dyDescent="0.25">
      <c r="A17" s="43"/>
      <c r="B17" s="44"/>
      <c r="C17" s="44"/>
      <c r="D17" s="44"/>
      <c r="E17" s="44"/>
      <c r="F17" s="44"/>
      <c r="G17" s="44"/>
      <c r="H17" s="44"/>
      <c r="I17" s="44"/>
      <c r="J17" s="45"/>
    </row>
    <row r="18" spans="1:10" ht="47.25" customHeight="1" x14ac:dyDescent="0.25">
      <c r="A18" s="13">
        <v>4</v>
      </c>
      <c r="B18" s="4" t="s">
        <v>74</v>
      </c>
      <c r="C18" s="3" t="s">
        <v>43</v>
      </c>
      <c r="D18" s="1">
        <v>1169.4000000000001</v>
      </c>
      <c r="E18" s="1">
        <f>SUM(E19:E21)</f>
        <v>1167.8145</v>
      </c>
      <c r="F18" s="1">
        <f>D18-E18</f>
        <v>1.5855000000001382</v>
      </c>
      <c r="G18" s="14">
        <f>E18/D18*100</f>
        <v>99.864417650076959</v>
      </c>
      <c r="H18" s="37" t="s">
        <v>26</v>
      </c>
      <c r="I18" s="38"/>
      <c r="J18" s="39"/>
    </row>
    <row r="19" spans="1:10" hidden="1" x14ac:dyDescent="0.25">
      <c r="A19" s="15">
        <v>1</v>
      </c>
      <c r="B19" s="16" t="s">
        <v>1</v>
      </c>
      <c r="C19" s="16"/>
      <c r="D19" s="17">
        <v>419.4</v>
      </c>
      <c r="E19" s="17">
        <v>419.1354</v>
      </c>
      <c r="F19" s="17">
        <f>D19-E19</f>
        <v>0.26459999999997308</v>
      </c>
      <c r="G19" s="17"/>
      <c r="H19" s="19" t="s">
        <v>13</v>
      </c>
      <c r="I19" s="37" t="s">
        <v>16</v>
      </c>
      <c r="J19" s="39"/>
    </row>
    <row r="20" spans="1:10" ht="9" customHeight="1" x14ac:dyDescent="0.25">
      <c r="A20" s="43"/>
      <c r="B20" s="44"/>
      <c r="C20" s="44"/>
      <c r="D20" s="44"/>
      <c r="E20" s="44"/>
      <c r="F20" s="44"/>
      <c r="G20" s="44"/>
      <c r="H20" s="44"/>
      <c r="I20" s="44"/>
      <c r="J20" s="45"/>
    </row>
    <row r="21" spans="1:10" hidden="1" x14ac:dyDescent="0.25">
      <c r="A21" s="15">
        <v>3</v>
      </c>
      <c r="B21" s="16" t="s">
        <v>3</v>
      </c>
      <c r="C21" s="16"/>
      <c r="D21" s="17">
        <v>750</v>
      </c>
      <c r="E21" s="17">
        <v>748.67909999999995</v>
      </c>
      <c r="F21" s="17">
        <f>D21-E21</f>
        <v>1.3209000000000515</v>
      </c>
      <c r="G21" s="17"/>
      <c r="H21" s="19" t="s">
        <v>13</v>
      </c>
      <c r="I21" s="37" t="s">
        <v>16</v>
      </c>
      <c r="J21" s="39"/>
    </row>
    <row r="22" spans="1:10" ht="36.75" customHeight="1" x14ac:dyDescent="0.25">
      <c r="A22" s="13">
        <v>5</v>
      </c>
      <c r="B22" s="4" t="s">
        <v>75</v>
      </c>
      <c r="C22" s="3" t="s">
        <v>3</v>
      </c>
      <c r="D22" s="1">
        <v>4404.8999999999996</v>
      </c>
      <c r="E22" s="1">
        <v>4394.8999999999996</v>
      </c>
      <c r="F22" s="1">
        <f>D22-E22</f>
        <v>10</v>
      </c>
      <c r="G22" s="14">
        <f>E22/D22*100</f>
        <v>99.772980090353926</v>
      </c>
      <c r="H22" s="37" t="s">
        <v>26</v>
      </c>
      <c r="I22" s="38"/>
      <c r="J22" s="39"/>
    </row>
    <row r="23" spans="1:10" hidden="1" x14ac:dyDescent="0.25">
      <c r="A23" s="15">
        <v>3</v>
      </c>
      <c r="B23" s="16" t="s">
        <v>3</v>
      </c>
      <c r="C23" s="16"/>
      <c r="D23" s="17">
        <v>4404.8999999999996</v>
      </c>
      <c r="E23" s="17"/>
      <c r="F23" s="17"/>
      <c r="G23" s="17"/>
      <c r="H23" s="21"/>
      <c r="I23" s="23"/>
      <c r="J23" s="23"/>
    </row>
    <row r="24" spans="1:10" ht="9" customHeight="1" x14ac:dyDescent="0.25">
      <c r="A24" s="43"/>
      <c r="B24" s="44"/>
      <c r="C24" s="44"/>
      <c r="D24" s="44"/>
      <c r="E24" s="44"/>
      <c r="F24" s="44"/>
      <c r="G24" s="44"/>
      <c r="H24" s="44"/>
      <c r="I24" s="44"/>
      <c r="J24" s="45"/>
    </row>
    <row r="25" spans="1:10" ht="47.25" customHeight="1" x14ac:dyDescent="0.25">
      <c r="A25" s="24">
        <v>6</v>
      </c>
      <c r="B25" s="25" t="s">
        <v>76</v>
      </c>
      <c r="C25" s="3" t="s">
        <v>43</v>
      </c>
      <c r="D25" s="26">
        <v>2363</v>
      </c>
      <c r="E25" s="26">
        <f>SUM(E26:E27)</f>
        <v>2326.9229999999998</v>
      </c>
      <c r="F25" s="26">
        <f>D25-E25</f>
        <v>36.077000000000226</v>
      </c>
      <c r="G25" s="14">
        <f>E25/D25*100</f>
        <v>98.473254337706294</v>
      </c>
      <c r="H25" s="60" t="s">
        <v>26</v>
      </c>
      <c r="I25" s="61"/>
      <c r="J25" s="62"/>
    </row>
    <row r="26" spans="1:10" hidden="1" x14ac:dyDescent="0.25">
      <c r="A26" s="15">
        <v>1</v>
      </c>
      <c r="B26" s="16" t="s">
        <v>1</v>
      </c>
      <c r="C26" s="16"/>
      <c r="D26" s="17">
        <v>1676</v>
      </c>
      <c r="E26" s="17">
        <v>1643.2</v>
      </c>
      <c r="F26" s="17">
        <f>D26-E26</f>
        <v>32.799999999999955</v>
      </c>
      <c r="G26" s="17"/>
      <c r="H26" s="19" t="s">
        <v>13</v>
      </c>
      <c r="I26" s="37" t="s">
        <v>56</v>
      </c>
      <c r="J26" s="39"/>
    </row>
    <row r="27" spans="1:10" ht="24" hidden="1" x14ac:dyDescent="0.25">
      <c r="A27" s="15">
        <v>3</v>
      </c>
      <c r="B27" s="16" t="s">
        <v>4</v>
      </c>
      <c r="C27" s="16"/>
      <c r="D27" s="17">
        <v>687</v>
      </c>
      <c r="E27" s="17">
        <v>683.72299999999996</v>
      </c>
      <c r="F27" s="17">
        <f>D27-E27</f>
        <v>3.2770000000000437</v>
      </c>
      <c r="G27" s="17"/>
      <c r="H27" s="19" t="s">
        <v>13</v>
      </c>
      <c r="I27" s="37" t="s">
        <v>57</v>
      </c>
      <c r="J27" s="39"/>
    </row>
    <row r="28" spans="1:10" ht="9" customHeight="1" x14ac:dyDescent="0.25">
      <c r="A28" s="43"/>
      <c r="B28" s="44"/>
      <c r="C28" s="44"/>
      <c r="D28" s="44"/>
      <c r="E28" s="44"/>
      <c r="F28" s="44"/>
      <c r="G28" s="44"/>
      <c r="H28" s="44"/>
      <c r="I28" s="44"/>
      <c r="J28" s="45"/>
    </row>
    <row r="29" spans="1:10" ht="48" x14ac:dyDescent="0.25">
      <c r="A29" s="13">
        <v>7</v>
      </c>
      <c r="B29" s="4" t="s">
        <v>14</v>
      </c>
      <c r="C29" s="3" t="s">
        <v>4</v>
      </c>
      <c r="D29" s="1">
        <v>193.7</v>
      </c>
      <c r="E29" s="1">
        <v>193.7</v>
      </c>
      <c r="F29" s="1">
        <f>D29-E29</f>
        <v>0</v>
      </c>
      <c r="G29" s="14">
        <f>E29/D29*100</f>
        <v>100</v>
      </c>
      <c r="H29" s="37" t="s">
        <v>27</v>
      </c>
      <c r="I29" s="38"/>
      <c r="J29" s="39"/>
    </row>
    <row r="30" spans="1:10" ht="24" hidden="1" x14ac:dyDescent="0.25">
      <c r="A30" s="15">
        <v>3</v>
      </c>
      <c r="B30" s="16" t="s">
        <v>4</v>
      </c>
      <c r="C30" s="16"/>
      <c r="D30" s="17">
        <v>193.7</v>
      </c>
      <c r="E30" s="17"/>
      <c r="F30" s="17"/>
      <c r="G30" s="17"/>
      <c r="H30" s="21"/>
      <c r="I30" s="23"/>
      <c r="J30" s="23"/>
    </row>
    <row r="31" spans="1:10" ht="9" customHeight="1" x14ac:dyDescent="0.25">
      <c r="A31" s="43"/>
      <c r="B31" s="44"/>
      <c r="C31" s="44"/>
      <c r="D31" s="44"/>
      <c r="E31" s="44"/>
      <c r="F31" s="44"/>
      <c r="G31" s="44"/>
      <c r="H31" s="44"/>
      <c r="I31" s="44"/>
      <c r="J31" s="45"/>
    </row>
    <row r="32" spans="1:10" ht="48" customHeight="1" x14ac:dyDescent="0.25">
      <c r="A32" s="13">
        <v>8</v>
      </c>
      <c r="B32" s="27" t="s">
        <v>77</v>
      </c>
      <c r="C32" s="3" t="s">
        <v>52</v>
      </c>
      <c r="D32" s="1">
        <v>280.39999999999998</v>
      </c>
      <c r="E32" s="1">
        <v>248.35740000000001</v>
      </c>
      <c r="F32" s="1">
        <f>D32-E32</f>
        <v>32.042599999999965</v>
      </c>
      <c r="G32" s="14">
        <f>E32/D32*100</f>
        <v>88.572539229671904</v>
      </c>
      <c r="H32" s="37" t="s">
        <v>33</v>
      </c>
      <c r="I32" s="38"/>
      <c r="J32" s="39"/>
    </row>
    <row r="33" spans="1:10" ht="9" customHeight="1" x14ac:dyDescent="0.25">
      <c r="A33" s="43"/>
      <c r="B33" s="44"/>
      <c r="C33" s="44"/>
      <c r="D33" s="44"/>
      <c r="E33" s="44"/>
      <c r="F33" s="44"/>
      <c r="G33" s="44"/>
      <c r="H33" s="44"/>
      <c r="I33" s="44"/>
      <c r="J33" s="45"/>
    </row>
    <row r="34" spans="1:10" hidden="1" x14ac:dyDescent="0.25">
      <c r="A34" s="15">
        <v>1</v>
      </c>
      <c r="B34" s="16" t="s">
        <v>1</v>
      </c>
      <c r="C34" s="16"/>
      <c r="D34" s="17">
        <v>280.39999999999998</v>
      </c>
      <c r="E34" s="17"/>
      <c r="F34" s="17"/>
      <c r="G34" s="17"/>
      <c r="H34" s="21"/>
      <c r="I34" s="23"/>
      <c r="J34" s="23"/>
    </row>
    <row r="35" spans="1:10" ht="49.5" customHeight="1" x14ac:dyDescent="0.25">
      <c r="A35" s="13">
        <v>9</v>
      </c>
      <c r="B35" s="4" t="s">
        <v>78</v>
      </c>
      <c r="C35" s="3" t="s">
        <v>52</v>
      </c>
      <c r="D35" s="1">
        <v>4881.2</v>
      </c>
      <c r="E35" s="1">
        <f>SUM(E36:E37)</f>
        <v>4835.4998099999993</v>
      </c>
      <c r="F35" s="1">
        <f>D35-E35</f>
        <v>45.700190000000475</v>
      </c>
      <c r="G35" s="14">
        <f>E35/D35*100</f>
        <v>99.063750921904443</v>
      </c>
      <c r="H35" s="37" t="s">
        <v>26</v>
      </c>
      <c r="I35" s="38"/>
      <c r="J35" s="39"/>
    </row>
    <row r="36" spans="1:10" hidden="1" x14ac:dyDescent="0.25">
      <c r="A36" s="15">
        <v>1</v>
      </c>
      <c r="B36" s="16" t="s">
        <v>1</v>
      </c>
      <c r="C36" s="16"/>
      <c r="D36" s="17">
        <v>2629.3560000000002</v>
      </c>
      <c r="E36" s="17">
        <v>2585.9660699999999</v>
      </c>
      <c r="F36" s="17">
        <f>D36-E36</f>
        <v>43.389930000000277</v>
      </c>
      <c r="G36" s="17"/>
      <c r="H36" s="19" t="s">
        <v>13</v>
      </c>
      <c r="I36" s="37" t="s">
        <v>16</v>
      </c>
      <c r="J36" s="39"/>
    </row>
    <row r="37" spans="1:10" ht="24" hidden="1" x14ac:dyDescent="0.25">
      <c r="A37" s="15">
        <v>3</v>
      </c>
      <c r="B37" s="16" t="s">
        <v>4</v>
      </c>
      <c r="C37" s="16"/>
      <c r="D37" s="17">
        <v>2251.8000000000002</v>
      </c>
      <c r="E37" s="17">
        <v>2249.5337399999999</v>
      </c>
      <c r="F37" s="17">
        <f>D37-E37</f>
        <v>2.2662600000003295</v>
      </c>
      <c r="G37" s="17"/>
      <c r="H37" s="19" t="s">
        <v>13</v>
      </c>
      <c r="I37" s="37" t="s">
        <v>16</v>
      </c>
      <c r="J37" s="39"/>
    </row>
    <row r="38" spans="1:10" ht="9" customHeight="1" x14ac:dyDescent="0.25">
      <c r="A38" s="43"/>
      <c r="B38" s="44"/>
      <c r="C38" s="44"/>
      <c r="D38" s="44"/>
      <c r="E38" s="44"/>
      <c r="F38" s="44"/>
      <c r="G38" s="44"/>
      <c r="H38" s="44"/>
      <c r="I38" s="44"/>
      <c r="J38" s="45"/>
    </row>
    <row r="39" spans="1:10" ht="36" x14ac:dyDescent="0.25">
      <c r="A39" s="13">
        <v>10</v>
      </c>
      <c r="B39" s="4" t="s">
        <v>79</v>
      </c>
      <c r="C39" s="3" t="s">
        <v>5</v>
      </c>
      <c r="D39" s="1">
        <v>2251.6999999999998</v>
      </c>
      <c r="E39" s="1">
        <v>2251.6562199999998</v>
      </c>
      <c r="F39" s="1">
        <f>D39-E39</f>
        <v>4.3779999999969732E-2</v>
      </c>
      <c r="G39" s="14">
        <f>E39/D39*100</f>
        <v>99.998055691255487</v>
      </c>
      <c r="H39" s="37" t="s">
        <v>26</v>
      </c>
      <c r="I39" s="38"/>
      <c r="J39" s="39"/>
    </row>
    <row r="40" spans="1:10" ht="9" customHeight="1" x14ac:dyDescent="0.25">
      <c r="A40" s="43"/>
      <c r="B40" s="44"/>
      <c r="C40" s="44"/>
      <c r="D40" s="44"/>
      <c r="E40" s="44"/>
      <c r="F40" s="44"/>
      <c r="G40" s="44"/>
      <c r="H40" s="44"/>
      <c r="I40" s="44"/>
      <c r="J40" s="45"/>
    </row>
    <row r="41" spans="1:10" hidden="1" x14ac:dyDescent="0.25">
      <c r="A41" s="15">
        <v>16</v>
      </c>
      <c r="B41" s="16" t="s">
        <v>5</v>
      </c>
      <c r="C41" s="16"/>
      <c r="D41" s="17">
        <v>2251.6999999999998</v>
      </c>
      <c r="E41" s="17"/>
      <c r="F41" s="17"/>
      <c r="G41" s="17"/>
      <c r="H41" s="21"/>
      <c r="I41" s="23"/>
      <c r="J41" s="23"/>
    </row>
    <row r="42" spans="1:10" ht="48" customHeight="1" x14ac:dyDescent="0.25">
      <c r="A42" s="13">
        <v>11</v>
      </c>
      <c r="B42" s="4" t="s">
        <v>97</v>
      </c>
      <c r="C42" s="3" t="s">
        <v>45</v>
      </c>
      <c r="D42" s="1">
        <v>5733.6</v>
      </c>
      <c r="E42" s="1">
        <f>SUM(E43:E44)</f>
        <v>5733.4696599999997</v>
      </c>
      <c r="F42" s="1">
        <f>D42-E42</f>
        <v>0.13034000000061496</v>
      </c>
      <c r="G42" s="14">
        <f>E42/D42*100</f>
        <v>99.997726733640278</v>
      </c>
      <c r="H42" s="37" t="s">
        <v>26</v>
      </c>
      <c r="I42" s="38"/>
      <c r="J42" s="39"/>
    </row>
    <row r="43" spans="1:10" hidden="1" x14ac:dyDescent="0.25">
      <c r="A43" s="15">
        <v>1</v>
      </c>
      <c r="B43" s="16" t="s">
        <v>1</v>
      </c>
      <c r="C43" s="16"/>
      <c r="D43" s="17">
        <v>122.2</v>
      </c>
      <c r="E43" s="17">
        <v>122.2</v>
      </c>
      <c r="F43" s="17">
        <f>D43-E43</f>
        <v>0</v>
      </c>
      <c r="G43" s="17"/>
      <c r="H43" s="19" t="s">
        <v>13</v>
      </c>
      <c r="I43" s="37" t="s">
        <v>13</v>
      </c>
      <c r="J43" s="39"/>
    </row>
    <row r="44" spans="1:10" ht="10.5" hidden="1" customHeight="1" x14ac:dyDescent="0.25">
      <c r="A44" s="15">
        <v>3</v>
      </c>
      <c r="B44" s="16" t="s">
        <v>4</v>
      </c>
      <c r="C44" s="16"/>
      <c r="D44" s="17">
        <v>5611.4</v>
      </c>
      <c r="E44" s="17">
        <v>5611.2696599999999</v>
      </c>
      <c r="F44" s="17">
        <f>D44-E44</f>
        <v>0.13033999999970547</v>
      </c>
      <c r="G44" s="17"/>
      <c r="H44" s="19" t="s">
        <v>13</v>
      </c>
      <c r="I44" s="37" t="s">
        <v>16</v>
      </c>
      <c r="J44" s="39"/>
    </row>
    <row r="45" spans="1:10" ht="9" customHeight="1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5"/>
    </row>
    <row r="46" spans="1:10" ht="76.5" customHeight="1" x14ac:dyDescent="0.25">
      <c r="A46" s="24">
        <v>12</v>
      </c>
      <c r="B46" s="25" t="s">
        <v>80</v>
      </c>
      <c r="C46" s="3" t="s">
        <v>46</v>
      </c>
      <c r="D46" s="26">
        <v>9145.6</v>
      </c>
      <c r="E46" s="26">
        <f>SUM(E47:E48)</f>
        <v>5798.7529400000003</v>
      </c>
      <c r="F46" s="28">
        <f>D46-E46</f>
        <v>3346.8470600000001</v>
      </c>
      <c r="G46" s="14">
        <f>E46/D46*100</f>
        <v>63.404838829601118</v>
      </c>
      <c r="H46" s="37" t="s">
        <v>58</v>
      </c>
      <c r="I46" s="38"/>
      <c r="J46" s="39"/>
    </row>
    <row r="47" spans="1:10" ht="24" hidden="1" x14ac:dyDescent="0.25">
      <c r="A47" s="15">
        <v>2</v>
      </c>
      <c r="B47" s="16" t="s">
        <v>2</v>
      </c>
      <c r="C47" s="16"/>
      <c r="D47" s="17">
        <v>5000</v>
      </c>
      <c r="E47" s="17">
        <v>2193.5388400000002</v>
      </c>
      <c r="F47" s="17">
        <f>D47-E47</f>
        <v>2806.4611599999998</v>
      </c>
      <c r="G47" s="17"/>
      <c r="H47" s="21"/>
      <c r="I47" s="37" t="s">
        <v>59</v>
      </c>
      <c r="J47" s="39"/>
    </row>
    <row r="48" spans="1:10" ht="24" hidden="1" x14ac:dyDescent="0.25">
      <c r="A48" s="15">
        <v>3</v>
      </c>
      <c r="B48" s="16" t="s">
        <v>4</v>
      </c>
      <c r="C48" s="16"/>
      <c r="D48" s="17">
        <v>4145.6000000000004</v>
      </c>
      <c r="E48" s="17">
        <v>3605.2141000000001</v>
      </c>
      <c r="F48" s="17">
        <f>D48-E48</f>
        <v>540.38590000000022</v>
      </c>
      <c r="G48" s="17"/>
      <c r="H48" s="19" t="s">
        <v>13</v>
      </c>
      <c r="I48" s="37" t="s">
        <v>60</v>
      </c>
      <c r="J48" s="39"/>
    </row>
    <row r="49" spans="1:10" ht="9" customHeight="1" x14ac:dyDescent="0.25">
      <c r="A49" s="43"/>
      <c r="B49" s="44"/>
      <c r="C49" s="44"/>
      <c r="D49" s="44"/>
      <c r="E49" s="44"/>
      <c r="F49" s="44"/>
      <c r="G49" s="44"/>
      <c r="H49" s="44"/>
      <c r="I49" s="44"/>
      <c r="J49" s="45"/>
    </row>
    <row r="50" spans="1:10" ht="36" x14ac:dyDescent="0.25">
      <c r="A50" s="13">
        <v>13</v>
      </c>
      <c r="B50" s="4" t="s">
        <v>98</v>
      </c>
      <c r="C50" s="3" t="s">
        <v>5</v>
      </c>
      <c r="D50" s="1">
        <v>0</v>
      </c>
      <c r="E50" s="1">
        <v>0</v>
      </c>
      <c r="F50" s="1">
        <f>D50-E50</f>
        <v>0</v>
      </c>
      <c r="G50" s="14"/>
      <c r="H50" s="37" t="s">
        <v>27</v>
      </c>
      <c r="I50" s="38"/>
      <c r="J50" s="39"/>
    </row>
    <row r="51" spans="1:10" ht="9" customHeight="1" x14ac:dyDescent="0.25">
      <c r="A51" s="43"/>
      <c r="B51" s="44"/>
      <c r="C51" s="44"/>
      <c r="D51" s="44"/>
      <c r="E51" s="44"/>
      <c r="F51" s="44"/>
      <c r="G51" s="44"/>
      <c r="H51" s="44"/>
      <c r="I51" s="44"/>
      <c r="J51" s="45"/>
    </row>
    <row r="52" spans="1:10" hidden="1" x14ac:dyDescent="0.25">
      <c r="A52" s="15">
        <v>16</v>
      </c>
      <c r="B52" s="16" t="s">
        <v>5</v>
      </c>
      <c r="C52" s="16"/>
      <c r="D52" s="17">
        <v>0</v>
      </c>
      <c r="E52" s="17"/>
      <c r="F52" s="17"/>
      <c r="G52" s="17"/>
      <c r="H52" s="21"/>
      <c r="I52" s="23"/>
      <c r="J52" s="23"/>
    </row>
    <row r="53" spans="1:10" ht="71.25" customHeight="1" x14ac:dyDescent="0.25">
      <c r="A53" s="13">
        <v>14</v>
      </c>
      <c r="B53" s="4" t="s">
        <v>81</v>
      </c>
      <c r="C53" s="3" t="s">
        <v>42</v>
      </c>
      <c r="D53" s="1">
        <v>37882.9</v>
      </c>
      <c r="E53" s="1">
        <v>36182.9</v>
      </c>
      <c r="F53" s="29">
        <f>D53-E53</f>
        <v>1700</v>
      </c>
      <c r="G53" s="14">
        <f>E53/D53*100</f>
        <v>95.512487164393434</v>
      </c>
      <c r="H53" s="40" t="s">
        <v>61</v>
      </c>
      <c r="I53" s="41"/>
      <c r="J53" s="42"/>
    </row>
    <row r="54" spans="1:10" hidden="1" x14ac:dyDescent="0.25">
      <c r="A54" s="15">
        <v>1</v>
      </c>
      <c r="B54" s="16" t="s">
        <v>1</v>
      </c>
      <c r="C54" s="16"/>
      <c r="D54" s="17">
        <v>37882.9</v>
      </c>
      <c r="E54" s="17"/>
      <c r="F54" s="17"/>
      <c r="G54" s="17"/>
      <c r="H54" s="21"/>
      <c r="I54" s="23"/>
      <c r="J54" s="23"/>
    </row>
    <row r="55" spans="1:10" ht="9" customHeight="1" x14ac:dyDescent="0.25">
      <c r="A55" s="43"/>
      <c r="B55" s="44"/>
      <c r="C55" s="44"/>
      <c r="D55" s="44"/>
      <c r="E55" s="44"/>
      <c r="F55" s="44"/>
      <c r="G55" s="44"/>
      <c r="H55" s="44"/>
      <c r="I55" s="44"/>
      <c r="J55" s="45"/>
    </row>
    <row r="56" spans="1:10" ht="36" customHeight="1" x14ac:dyDescent="0.25">
      <c r="A56" s="13">
        <v>15</v>
      </c>
      <c r="B56" s="4" t="s">
        <v>82</v>
      </c>
      <c r="C56" s="3" t="s">
        <v>42</v>
      </c>
      <c r="D56" s="1">
        <v>44069.2</v>
      </c>
      <c r="E56" s="1">
        <v>44017.16502</v>
      </c>
      <c r="F56" s="29">
        <f>D56-E56</f>
        <v>52.034979999996722</v>
      </c>
      <c r="G56" s="14">
        <f>E56/D56*100</f>
        <v>99.881924382561976</v>
      </c>
      <c r="H56" s="37" t="s">
        <v>28</v>
      </c>
      <c r="I56" s="38"/>
      <c r="J56" s="39"/>
    </row>
    <row r="57" spans="1:10" ht="9" customHeight="1" x14ac:dyDescent="0.25">
      <c r="A57" s="43"/>
      <c r="B57" s="44"/>
      <c r="C57" s="44"/>
      <c r="D57" s="44"/>
      <c r="E57" s="44"/>
      <c r="F57" s="44"/>
      <c r="G57" s="44"/>
      <c r="H57" s="44"/>
      <c r="I57" s="44"/>
      <c r="J57" s="45"/>
    </row>
    <row r="58" spans="1:10" ht="24" hidden="1" x14ac:dyDescent="0.25">
      <c r="A58" s="30">
        <v>3</v>
      </c>
      <c r="B58" s="23" t="s">
        <v>4</v>
      </c>
      <c r="C58" s="23"/>
      <c r="D58" s="19">
        <v>44069.2</v>
      </c>
      <c r="E58" s="19"/>
      <c r="F58" s="19"/>
      <c r="G58" s="19"/>
      <c r="H58" s="21"/>
      <c r="I58" s="23"/>
      <c r="J58" s="23"/>
    </row>
    <row r="59" spans="1:10" ht="36" customHeight="1" x14ac:dyDescent="0.25">
      <c r="A59" s="13">
        <v>16</v>
      </c>
      <c r="B59" s="4" t="s">
        <v>83</v>
      </c>
      <c r="C59" s="3" t="s">
        <v>4</v>
      </c>
      <c r="D59" s="1">
        <v>3466.8</v>
      </c>
      <c r="E59" s="1">
        <v>3457.9688700000002</v>
      </c>
      <c r="F59" s="29">
        <f>D59-E59</f>
        <v>8.8311300000000301</v>
      </c>
      <c r="G59" s="14">
        <f>E59/D59*100</f>
        <v>99.745265662859111</v>
      </c>
      <c r="H59" s="37" t="s">
        <v>29</v>
      </c>
      <c r="I59" s="38"/>
      <c r="J59" s="39"/>
    </row>
    <row r="60" spans="1:10" ht="9" customHeight="1" x14ac:dyDescent="0.25">
      <c r="A60" s="43"/>
      <c r="B60" s="44"/>
      <c r="C60" s="44"/>
      <c r="D60" s="44"/>
      <c r="E60" s="44"/>
      <c r="F60" s="44"/>
      <c r="G60" s="44"/>
      <c r="H60" s="44"/>
      <c r="I60" s="44"/>
      <c r="J60" s="45"/>
    </row>
    <row r="61" spans="1:10" ht="24" hidden="1" x14ac:dyDescent="0.25">
      <c r="A61" s="15">
        <v>3</v>
      </c>
      <c r="B61" s="16" t="s">
        <v>4</v>
      </c>
      <c r="C61" s="16"/>
      <c r="D61" s="17">
        <v>3466.8</v>
      </c>
      <c r="E61" s="17"/>
      <c r="F61" s="17"/>
      <c r="G61" s="17"/>
      <c r="H61" s="21"/>
      <c r="I61" s="23"/>
      <c r="J61" s="23"/>
    </row>
    <row r="62" spans="1:10" ht="99" customHeight="1" x14ac:dyDescent="0.25">
      <c r="A62" s="13">
        <v>17</v>
      </c>
      <c r="B62" s="4" t="s">
        <v>84</v>
      </c>
      <c r="C62" s="3" t="s">
        <v>42</v>
      </c>
      <c r="D62" s="1">
        <v>3195</v>
      </c>
      <c r="E62" s="1">
        <v>3061.9917999999998</v>
      </c>
      <c r="F62" s="29">
        <f>D62-E62</f>
        <v>133.00820000000022</v>
      </c>
      <c r="G62" s="14">
        <f>E62/D62*100</f>
        <v>95.836989045383405</v>
      </c>
      <c r="H62" s="37" t="s">
        <v>34</v>
      </c>
      <c r="I62" s="38"/>
      <c r="J62" s="39"/>
    </row>
    <row r="63" spans="1:10" ht="9" customHeight="1" x14ac:dyDescent="0.25">
      <c r="A63" s="43"/>
      <c r="B63" s="44"/>
      <c r="C63" s="44"/>
      <c r="D63" s="44"/>
      <c r="E63" s="44"/>
      <c r="F63" s="44"/>
      <c r="G63" s="44"/>
      <c r="H63" s="44"/>
      <c r="I63" s="44"/>
      <c r="J63" s="45"/>
    </row>
    <row r="64" spans="1:10" hidden="1" x14ac:dyDescent="0.25">
      <c r="A64" s="15">
        <v>1</v>
      </c>
      <c r="B64" s="16" t="s">
        <v>1</v>
      </c>
      <c r="C64" s="16"/>
      <c r="D64" s="17">
        <v>3195</v>
      </c>
      <c r="E64" s="17"/>
      <c r="F64" s="17"/>
      <c r="G64" s="17"/>
      <c r="H64" s="21"/>
      <c r="I64" s="23"/>
      <c r="J64" s="23"/>
    </row>
    <row r="65" spans="1:10" hidden="1" x14ac:dyDescent="0.25">
      <c r="A65" s="15"/>
      <c r="B65" s="16"/>
      <c r="C65" s="16"/>
      <c r="D65" s="17"/>
      <c r="E65" s="17"/>
      <c r="F65" s="17"/>
      <c r="G65" s="17"/>
      <c r="H65" s="21"/>
      <c r="I65" s="23"/>
      <c r="J65" s="23"/>
    </row>
    <row r="66" spans="1:10" ht="72.75" customHeight="1" x14ac:dyDescent="0.25">
      <c r="A66" s="13">
        <v>18</v>
      </c>
      <c r="B66" s="4" t="s">
        <v>85</v>
      </c>
      <c r="C66" s="31" t="s">
        <v>47</v>
      </c>
      <c r="D66" s="1">
        <v>2274.8000000000002</v>
      </c>
      <c r="E66" s="1">
        <v>1956.4185399999999</v>
      </c>
      <c r="F66" s="29">
        <f>D66-E66</f>
        <v>318.38146000000029</v>
      </c>
      <c r="G66" s="14">
        <f>E66/D66*100</f>
        <v>86.00398013012132</v>
      </c>
      <c r="H66" s="40" t="s">
        <v>35</v>
      </c>
      <c r="I66" s="41"/>
      <c r="J66" s="42"/>
    </row>
    <row r="67" spans="1:10" hidden="1" x14ac:dyDescent="0.25">
      <c r="A67" s="15">
        <v>1</v>
      </c>
      <c r="B67" s="16" t="s">
        <v>1</v>
      </c>
      <c r="C67" s="16"/>
      <c r="D67" s="17">
        <v>2274.8000000000002</v>
      </c>
      <c r="E67" s="17"/>
      <c r="F67" s="17"/>
      <c r="G67" s="17"/>
      <c r="H67" s="21"/>
      <c r="I67" s="23"/>
      <c r="J67" s="23"/>
    </row>
    <row r="68" spans="1:10" ht="9" customHeight="1" x14ac:dyDescent="0.25">
      <c r="A68" s="43"/>
      <c r="B68" s="44"/>
      <c r="C68" s="44"/>
      <c r="D68" s="44"/>
      <c r="E68" s="44"/>
      <c r="F68" s="44"/>
      <c r="G68" s="44"/>
      <c r="H68" s="44"/>
      <c r="I68" s="44"/>
      <c r="J68" s="45"/>
    </row>
    <row r="69" spans="1:10" ht="48" x14ac:dyDescent="0.25">
      <c r="A69" s="32">
        <v>19</v>
      </c>
      <c r="B69" s="22" t="s">
        <v>86</v>
      </c>
      <c r="C69" s="2" t="s">
        <v>41</v>
      </c>
      <c r="D69" s="29">
        <v>1005.5</v>
      </c>
      <c r="E69" s="29">
        <v>1005.49919</v>
      </c>
      <c r="F69" s="29">
        <f>D69-E69</f>
        <v>8.1000000000130967E-4</v>
      </c>
      <c r="G69" s="14">
        <f>E69/D69*100</f>
        <v>99.999919443063163</v>
      </c>
      <c r="H69" s="37" t="s">
        <v>27</v>
      </c>
      <c r="I69" s="38"/>
      <c r="J69" s="39"/>
    </row>
    <row r="70" spans="1:10" ht="9" customHeight="1" x14ac:dyDescent="0.25">
      <c r="A70" s="43"/>
      <c r="B70" s="44"/>
      <c r="C70" s="44"/>
      <c r="D70" s="44"/>
      <c r="E70" s="44"/>
      <c r="F70" s="44"/>
      <c r="G70" s="44"/>
      <c r="H70" s="44"/>
      <c r="I70" s="44"/>
      <c r="J70" s="45"/>
    </row>
    <row r="71" spans="1:10" hidden="1" x14ac:dyDescent="0.25">
      <c r="A71" s="30">
        <v>1</v>
      </c>
      <c r="B71" s="23" t="s">
        <v>1</v>
      </c>
      <c r="C71" s="23"/>
      <c r="D71" s="19">
        <v>1005.5</v>
      </c>
      <c r="E71" s="19"/>
      <c r="F71" s="19"/>
      <c r="G71" s="19"/>
      <c r="H71" s="21"/>
      <c r="I71" s="23"/>
      <c r="J71" s="23"/>
    </row>
    <row r="72" spans="1:10" ht="48" customHeight="1" x14ac:dyDescent="0.25">
      <c r="A72" s="32">
        <v>20</v>
      </c>
      <c r="B72" s="22" t="s">
        <v>87</v>
      </c>
      <c r="C72" s="2" t="s">
        <v>4</v>
      </c>
      <c r="D72" s="29">
        <v>360970.25</v>
      </c>
      <c r="E72" s="29">
        <v>337675.58426999999</v>
      </c>
      <c r="F72" s="29">
        <f>D72-E72</f>
        <v>23294.665730000008</v>
      </c>
      <c r="G72" s="14">
        <f>E72/D72*100</f>
        <v>93.546652188095834</v>
      </c>
      <c r="H72" s="40" t="s">
        <v>36</v>
      </c>
      <c r="I72" s="41"/>
      <c r="J72" s="42"/>
    </row>
    <row r="73" spans="1:10" ht="9" customHeight="1" x14ac:dyDescent="0.25">
      <c r="A73" s="43"/>
      <c r="B73" s="44"/>
      <c r="C73" s="44"/>
      <c r="D73" s="44"/>
      <c r="E73" s="44"/>
      <c r="F73" s="44"/>
      <c r="G73" s="44"/>
      <c r="H73" s="44"/>
      <c r="I73" s="44"/>
      <c r="J73" s="45"/>
    </row>
    <row r="74" spans="1:10" ht="24" hidden="1" x14ac:dyDescent="0.25">
      <c r="A74" s="30">
        <v>3</v>
      </c>
      <c r="B74" s="23" t="s">
        <v>4</v>
      </c>
      <c r="C74" s="23"/>
      <c r="D74" s="19">
        <v>360970.3</v>
      </c>
      <c r="E74" s="19"/>
      <c r="F74" s="19"/>
      <c r="G74" s="19"/>
      <c r="H74" s="21"/>
      <c r="I74" s="23"/>
      <c r="J74" s="23"/>
    </row>
    <row r="75" spans="1:10" ht="36" x14ac:dyDescent="0.25">
      <c r="A75" s="13">
        <v>21</v>
      </c>
      <c r="B75" s="4" t="s">
        <v>6</v>
      </c>
      <c r="C75" s="3" t="s">
        <v>1</v>
      </c>
      <c r="D75" s="1">
        <v>200</v>
      </c>
      <c r="E75" s="1">
        <v>200</v>
      </c>
      <c r="F75" s="29">
        <f>D75-E75</f>
        <v>0</v>
      </c>
      <c r="G75" s="14">
        <f>E75/D75*100</f>
        <v>100</v>
      </c>
      <c r="H75" s="37" t="s">
        <v>27</v>
      </c>
      <c r="I75" s="38"/>
      <c r="J75" s="39"/>
    </row>
    <row r="76" spans="1:10" ht="9" customHeight="1" x14ac:dyDescent="0.25">
      <c r="A76" s="43"/>
      <c r="B76" s="44"/>
      <c r="C76" s="44"/>
      <c r="D76" s="44"/>
      <c r="E76" s="44"/>
      <c r="F76" s="44"/>
      <c r="G76" s="44"/>
      <c r="H76" s="44"/>
      <c r="I76" s="44"/>
      <c r="J76" s="45"/>
    </row>
    <row r="77" spans="1:10" hidden="1" x14ac:dyDescent="0.25">
      <c r="A77" s="15">
        <v>1</v>
      </c>
      <c r="B77" s="16" t="s">
        <v>1</v>
      </c>
      <c r="C77" s="16"/>
      <c r="D77" s="17">
        <v>200</v>
      </c>
      <c r="E77" s="17"/>
      <c r="F77" s="17"/>
      <c r="G77" s="17"/>
      <c r="H77" s="21"/>
      <c r="I77" s="23"/>
      <c r="J77" s="23"/>
    </row>
    <row r="78" spans="1:10" ht="49.5" customHeight="1" x14ac:dyDescent="0.25">
      <c r="A78" s="13">
        <v>22</v>
      </c>
      <c r="B78" s="4" t="s">
        <v>88</v>
      </c>
      <c r="C78" s="3" t="s">
        <v>41</v>
      </c>
      <c r="D78" s="1">
        <v>1309</v>
      </c>
      <c r="E78" s="1">
        <f>E80</f>
        <v>305.97851000000003</v>
      </c>
      <c r="F78" s="29">
        <f>D78-E78</f>
        <v>1003.02149</v>
      </c>
      <c r="G78" s="14">
        <f>E78/D78*100</f>
        <v>23.374981665393431</v>
      </c>
      <c r="H78" s="37" t="s">
        <v>62</v>
      </c>
      <c r="I78" s="38"/>
      <c r="J78" s="39"/>
    </row>
    <row r="79" spans="1:10" ht="9" customHeight="1" x14ac:dyDescent="0.25">
      <c r="A79" s="43"/>
      <c r="B79" s="44"/>
      <c r="C79" s="44"/>
      <c r="D79" s="44"/>
      <c r="E79" s="44"/>
      <c r="F79" s="44"/>
      <c r="G79" s="44"/>
      <c r="H79" s="44"/>
      <c r="I79" s="44"/>
      <c r="J79" s="45"/>
    </row>
    <row r="80" spans="1:10" ht="38.25" hidden="1" customHeight="1" x14ac:dyDescent="0.25">
      <c r="A80" s="15">
        <v>16</v>
      </c>
      <c r="B80" s="16" t="s">
        <v>5</v>
      </c>
      <c r="C80" s="16"/>
      <c r="D80" s="17">
        <v>1309</v>
      </c>
      <c r="E80" s="17">
        <v>305.97851000000003</v>
      </c>
      <c r="F80" s="19">
        <f>D80-E80</f>
        <v>1003.02149</v>
      </c>
      <c r="G80" s="19"/>
      <c r="H80" s="19" t="s">
        <v>13</v>
      </c>
      <c r="I80" s="37" t="s">
        <v>63</v>
      </c>
      <c r="J80" s="39"/>
    </row>
    <row r="81" spans="1:10" ht="36" customHeight="1" x14ac:dyDescent="0.25">
      <c r="A81" s="13">
        <v>23</v>
      </c>
      <c r="B81" s="4" t="s">
        <v>89</v>
      </c>
      <c r="C81" s="3" t="s">
        <v>5</v>
      </c>
      <c r="D81" s="1">
        <v>4801.7945</v>
      </c>
      <c r="E81" s="1">
        <v>4753.2749999999996</v>
      </c>
      <c r="F81" s="29">
        <f>D81-E81</f>
        <v>48.519500000000335</v>
      </c>
      <c r="G81" s="14">
        <f>E81/D81*100</f>
        <v>98.989554842465651</v>
      </c>
      <c r="H81" s="37" t="s">
        <v>30</v>
      </c>
      <c r="I81" s="38"/>
      <c r="J81" s="39"/>
    </row>
    <row r="82" spans="1:10" ht="9" customHeight="1" x14ac:dyDescent="0.25">
      <c r="A82" s="43"/>
      <c r="B82" s="44"/>
      <c r="C82" s="44"/>
      <c r="D82" s="44"/>
      <c r="E82" s="44"/>
      <c r="F82" s="44"/>
      <c r="G82" s="44"/>
      <c r="H82" s="44"/>
      <c r="I82" s="44"/>
      <c r="J82" s="45"/>
    </row>
    <row r="83" spans="1:10" hidden="1" x14ac:dyDescent="0.25">
      <c r="A83" s="15">
        <v>16</v>
      </c>
      <c r="B83" s="16" t="s">
        <v>5</v>
      </c>
      <c r="C83" s="16"/>
      <c r="D83" s="17">
        <v>5000</v>
      </c>
      <c r="E83" s="17"/>
      <c r="F83" s="17"/>
      <c r="G83" s="17"/>
      <c r="H83" s="21"/>
      <c r="I83" s="23"/>
      <c r="J83" s="23"/>
    </row>
    <row r="84" spans="1:10" ht="36" x14ac:dyDescent="0.25">
      <c r="A84" s="13">
        <v>24</v>
      </c>
      <c r="B84" s="4" t="s">
        <v>90</v>
      </c>
      <c r="C84" s="3" t="s">
        <v>51</v>
      </c>
      <c r="D84" s="1">
        <v>28413.200000000001</v>
      </c>
      <c r="E84" s="1">
        <v>28413.16</v>
      </c>
      <c r="F84" s="29">
        <f>D84-E84</f>
        <v>4.0000000000873115E-2</v>
      </c>
      <c r="G84" s="14">
        <f>E84/D84*100</f>
        <v>99.999859220362367</v>
      </c>
      <c r="H84" s="37" t="s">
        <v>26</v>
      </c>
      <c r="I84" s="38"/>
      <c r="J84" s="39"/>
    </row>
    <row r="85" spans="1:10" hidden="1" x14ac:dyDescent="0.25">
      <c r="A85" s="15">
        <v>1</v>
      </c>
      <c r="B85" s="16" t="s">
        <v>1</v>
      </c>
      <c r="C85" s="16"/>
      <c r="D85" s="17">
        <v>28413.200000000001</v>
      </c>
      <c r="E85" s="17"/>
      <c r="F85" s="17"/>
      <c r="G85" s="17"/>
      <c r="H85" s="21"/>
      <c r="I85" s="23"/>
      <c r="J85" s="23"/>
    </row>
    <row r="86" spans="1:10" ht="9" customHeight="1" x14ac:dyDescent="0.25">
      <c r="A86" s="43"/>
      <c r="B86" s="44"/>
      <c r="C86" s="44"/>
      <c r="D86" s="44"/>
      <c r="E86" s="44"/>
      <c r="F86" s="44"/>
      <c r="G86" s="44"/>
      <c r="H86" s="44"/>
      <c r="I86" s="44"/>
      <c r="J86" s="45"/>
    </row>
    <row r="87" spans="1:10" ht="48" customHeight="1" x14ac:dyDescent="0.25">
      <c r="A87" s="13">
        <v>25</v>
      </c>
      <c r="B87" s="4" t="s">
        <v>91</v>
      </c>
      <c r="C87" s="3" t="s">
        <v>17</v>
      </c>
      <c r="D87" s="1">
        <v>35974.1</v>
      </c>
      <c r="E87" s="1">
        <v>35638.647510000003</v>
      </c>
      <c r="F87" s="29">
        <f>D87-E87</f>
        <v>335.45248999999603</v>
      </c>
      <c r="G87" s="14">
        <f>E87/D87*100</f>
        <v>99.06751665781772</v>
      </c>
      <c r="H87" s="40" t="s">
        <v>31</v>
      </c>
      <c r="I87" s="41"/>
      <c r="J87" s="42"/>
    </row>
    <row r="88" spans="1:10" hidden="1" x14ac:dyDescent="0.25">
      <c r="A88" s="15">
        <v>1</v>
      </c>
      <c r="B88" s="16" t="s">
        <v>1</v>
      </c>
      <c r="C88" s="16"/>
      <c r="D88" s="17">
        <v>34407.9</v>
      </c>
      <c r="E88" s="17"/>
      <c r="F88" s="17"/>
      <c r="G88" s="17"/>
      <c r="H88" s="21"/>
      <c r="I88" s="23"/>
      <c r="J88" s="23"/>
    </row>
    <row r="89" spans="1:10" ht="24" hidden="1" x14ac:dyDescent="0.25">
      <c r="A89" s="15">
        <v>3</v>
      </c>
      <c r="B89" s="16" t="s">
        <v>4</v>
      </c>
      <c r="C89" s="16"/>
      <c r="D89" s="17">
        <v>1566.2</v>
      </c>
      <c r="E89" s="17"/>
      <c r="F89" s="17"/>
      <c r="G89" s="17"/>
      <c r="H89" s="21"/>
      <c r="I89" s="23"/>
      <c r="J89" s="23"/>
    </row>
    <row r="90" spans="1:10" ht="9" customHeight="1" x14ac:dyDescent="0.25">
      <c r="A90" s="43"/>
      <c r="B90" s="44"/>
      <c r="C90" s="44"/>
      <c r="D90" s="44"/>
      <c r="E90" s="44"/>
      <c r="F90" s="44"/>
      <c r="G90" s="44"/>
      <c r="H90" s="44"/>
      <c r="I90" s="44"/>
      <c r="J90" s="45"/>
    </row>
    <row r="91" spans="1:10" ht="60.75" customHeight="1" x14ac:dyDescent="0.25">
      <c r="A91" s="13">
        <v>26</v>
      </c>
      <c r="B91" s="4" t="s">
        <v>92</v>
      </c>
      <c r="C91" s="3" t="s">
        <v>42</v>
      </c>
      <c r="D91" s="1">
        <v>36016.400000000001</v>
      </c>
      <c r="E91" s="1">
        <v>35380.967349999999</v>
      </c>
      <c r="F91" s="29">
        <f>D91-E91</f>
        <v>635.43265000000247</v>
      </c>
      <c r="G91" s="14">
        <f>E91/D91*100</f>
        <v>98.235713036283471</v>
      </c>
      <c r="H91" s="40" t="s">
        <v>37</v>
      </c>
      <c r="I91" s="41"/>
      <c r="J91" s="42"/>
    </row>
    <row r="92" spans="1:10" hidden="1" x14ac:dyDescent="0.25">
      <c r="A92" s="15">
        <v>1</v>
      </c>
      <c r="B92" s="16" t="s">
        <v>1</v>
      </c>
      <c r="C92" s="16"/>
      <c r="D92" s="17">
        <v>36040.400000000001</v>
      </c>
      <c r="E92" s="17"/>
      <c r="F92" s="17"/>
      <c r="G92" s="17"/>
      <c r="H92" s="21"/>
      <c r="I92" s="23"/>
      <c r="J92" s="23"/>
    </row>
    <row r="93" spans="1:10" ht="9" customHeight="1" x14ac:dyDescent="0.25">
      <c r="A93" s="43"/>
      <c r="B93" s="44"/>
      <c r="C93" s="44"/>
      <c r="D93" s="44"/>
      <c r="E93" s="44"/>
      <c r="F93" s="44"/>
      <c r="G93" s="44"/>
      <c r="H93" s="44"/>
      <c r="I93" s="44"/>
      <c r="J93" s="45"/>
    </row>
    <row r="94" spans="1:10" ht="72.75" customHeight="1" x14ac:dyDescent="0.25">
      <c r="A94" s="32">
        <v>27</v>
      </c>
      <c r="B94" s="22" t="s">
        <v>93</v>
      </c>
      <c r="C94" s="2" t="s">
        <v>48</v>
      </c>
      <c r="D94" s="29">
        <v>960</v>
      </c>
      <c r="E94" s="29">
        <f>SUM(E95:E96)</f>
        <v>946.99900000000002</v>
      </c>
      <c r="F94" s="29">
        <f>D94-E94</f>
        <v>13.000999999999976</v>
      </c>
      <c r="G94" s="14">
        <f>E94/D94*100</f>
        <v>98.645729166666669</v>
      </c>
      <c r="H94" s="40" t="s">
        <v>38</v>
      </c>
      <c r="I94" s="41"/>
      <c r="J94" s="42"/>
    </row>
    <row r="95" spans="1:10" ht="8.25" hidden="1" customHeight="1" x14ac:dyDescent="0.25">
      <c r="A95" s="15">
        <v>1</v>
      </c>
      <c r="B95" s="16" t="s">
        <v>1</v>
      </c>
      <c r="C95" s="16"/>
      <c r="D95" s="19">
        <v>622.5</v>
      </c>
      <c r="E95" s="19">
        <v>609.49900000000002</v>
      </c>
      <c r="F95" s="19">
        <f>D95-E95</f>
        <v>13.000999999999976</v>
      </c>
      <c r="G95" s="19"/>
      <c r="H95" s="19" t="s">
        <v>13</v>
      </c>
      <c r="I95" s="40" t="s">
        <v>64</v>
      </c>
      <c r="J95" s="42"/>
    </row>
    <row r="96" spans="1:10" ht="8.25" hidden="1" customHeight="1" x14ac:dyDescent="0.25">
      <c r="A96" s="15">
        <v>3</v>
      </c>
      <c r="B96" s="16" t="s">
        <v>4</v>
      </c>
      <c r="C96" s="16"/>
      <c r="D96" s="17">
        <v>337.5</v>
      </c>
      <c r="E96" s="17">
        <v>337.5</v>
      </c>
      <c r="F96" s="19">
        <f>D96-E96</f>
        <v>0</v>
      </c>
      <c r="G96" s="19"/>
      <c r="H96" s="19" t="s">
        <v>13</v>
      </c>
      <c r="I96" s="51"/>
      <c r="J96" s="53"/>
    </row>
    <row r="97" spans="1:10" ht="9" customHeight="1" x14ac:dyDescent="0.25">
      <c r="A97" s="43"/>
      <c r="B97" s="44"/>
      <c r="C97" s="44"/>
      <c r="D97" s="44"/>
      <c r="E97" s="44"/>
      <c r="F97" s="44"/>
      <c r="G97" s="44"/>
      <c r="H97" s="44"/>
      <c r="I97" s="44"/>
      <c r="J97" s="45"/>
    </row>
    <row r="98" spans="1:10" ht="36" x14ac:dyDescent="0.25">
      <c r="A98" s="13">
        <v>28</v>
      </c>
      <c r="B98" s="4" t="s">
        <v>94</v>
      </c>
      <c r="C98" s="3" t="s">
        <v>5</v>
      </c>
      <c r="D98" s="1">
        <v>2819.5249800000001</v>
      </c>
      <c r="E98" s="1">
        <v>2818.7386299999998</v>
      </c>
      <c r="F98" s="1">
        <f>D98-E98</f>
        <v>0.78635000000031141</v>
      </c>
      <c r="G98" s="14">
        <f>E98/D98*100</f>
        <v>99.972110550338158</v>
      </c>
      <c r="H98" s="37" t="s">
        <v>26</v>
      </c>
      <c r="I98" s="38"/>
      <c r="J98" s="39"/>
    </row>
    <row r="99" spans="1:10" ht="9" customHeight="1" x14ac:dyDescent="0.25">
      <c r="A99" s="43"/>
      <c r="B99" s="44"/>
      <c r="C99" s="44"/>
      <c r="D99" s="44"/>
      <c r="E99" s="44"/>
      <c r="F99" s="44"/>
      <c r="G99" s="44"/>
      <c r="H99" s="44"/>
      <c r="I99" s="44"/>
      <c r="J99" s="45"/>
    </row>
    <row r="100" spans="1:10" hidden="1" x14ac:dyDescent="0.25">
      <c r="A100" s="15">
        <v>16</v>
      </c>
      <c r="B100" s="16" t="s">
        <v>5</v>
      </c>
      <c r="C100" s="16"/>
      <c r="D100" s="17">
        <v>2621.3000000000002</v>
      </c>
      <c r="E100" s="17"/>
      <c r="F100" s="17"/>
      <c r="G100" s="17"/>
      <c r="H100" s="21"/>
      <c r="I100" s="23"/>
      <c r="J100" s="23"/>
    </row>
    <row r="101" spans="1:10" ht="84" customHeight="1" x14ac:dyDescent="0.25">
      <c r="A101" s="24">
        <v>29</v>
      </c>
      <c r="B101" s="25" t="s">
        <v>95</v>
      </c>
      <c r="C101" s="3" t="s">
        <v>49</v>
      </c>
      <c r="D101" s="26">
        <v>6802.6443399999998</v>
      </c>
      <c r="E101" s="26">
        <f>SUM(E103:E107)</f>
        <v>5195.9260599999998</v>
      </c>
      <c r="F101" s="26">
        <f>D101-E101</f>
        <v>1606.71828</v>
      </c>
      <c r="G101" s="14">
        <f>E101/D101*100</f>
        <v>76.380974813685469</v>
      </c>
      <c r="H101" s="40" t="s">
        <v>65</v>
      </c>
      <c r="I101" s="41"/>
      <c r="J101" s="42"/>
    </row>
    <row r="102" spans="1:10" ht="9" customHeight="1" x14ac:dyDescent="0.25">
      <c r="A102" s="43"/>
      <c r="B102" s="44"/>
      <c r="C102" s="44"/>
      <c r="D102" s="44"/>
      <c r="E102" s="44"/>
      <c r="F102" s="44"/>
      <c r="G102" s="44"/>
      <c r="H102" s="44"/>
      <c r="I102" s="44"/>
      <c r="J102" s="45"/>
    </row>
    <row r="103" spans="1:10" ht="15" hidden="1" customHeight="1" x14ac:dyDescent="0.25">
      <c r="A103" s="15">
        <v>1</v>
      </c>
      <c r="B103" s="16" t="s">
        <v>17</v>
      </c>
      <c r="C103" s="16"/>
      <c r="D103" s="17">
        <f>264.8+993.6</f>
        <v>1258.4000000000001</v>
      </c>
      <c r="E103" s="17">
        <f>264.8+58.2</f>
        <v>323</v>
      </c>
      <c r="F103" s="19">
        <f t="shared" ref="F103:F110" si="0">D103-E103</f>
        <v>935.40000000000009</v>
      </c>
      <c r="G103" s="19"/>
      <c r="H103" s="33" t="s">
        <v>13</v>
      </c>
      <c r="I103" s="40" t="s">
        <v>66</v>
      </c>
      <c r="J103" s="42"/>
    </row>
    <row r="104" spans="1:10" hidden="1" x14ac:dyDescent="0.25">
      <c r="A104" s="15">
        <v>1</v>
      </c>
      <c r="B104" s="16" t="s">
        <v>18</v>
      </c>
      <c r="C104" s="16"/>
      <c r="D104" s="17">
        <v>1092.0999999999999</v>
      </c>
      <c r="E104" s="17">
        <v>529.60933999999997</v>
      </c>
      <c r="F104" s="19">
        <f t="shared" si="0"/>
        <v>562.49065999999993</v>
      </c>
      <c r="G104" s="19"/>
      <c r="H104" s="33" t="s">
        <v>13</v>
      </c>
      <c r="I104" s="40" t="s">
        <v>67</v>
      </c>
      <c r="J104" s="42"/>
    </row>
    <row r="105" spans="1:10" hidden="1" x14ac:dyDescent="0.25">
      <c r="A105" s="15"/>
      <c r="B105" s="16" t="s">
        <v>19</v>
      </c>
      <c r="C105" s="16"/>
      <c r="D105" s="17">
        <f>1200.30572</f>
        <v>1200.3057200000001</v>
      </c>
      <c r="E105" s="17">
        <v>1100.30672</v>
      </c>
      <c r="F105" s="19">
        <f t="shared" si="0"/>
        <v>99.999000000000024</v>
      </c>
      <c r="G105" s="19"/>
      <c r="H105" s="33" t="s">
        <v>13</v>
      </c>
      <c r="I105" s="40" t="s">
        <v>68</v>
      </c>
      <c r="J105" s="42"/>
    </row>
    <row r="106" spans="1:10" hidden="1" x14ac:dyDescent="0.25">
      <c r="A106" s="15"/>
      <c r="B106" s="16" t="s">
        <v>20</v>
      </c>
      <c r="C106" s="16"/>
      <c r="D106" s="17">
        <v>1301</v>
      </c>
      <c r="E106" s="17">
        <v>1300.502</v>
      </c>
      <c r="F106" s="19">
        <f t="shared" si="0"/>
        <v>0.49800000000004729</v>
      </c>
      <c r="G106" s="19"/>
      <c r="H106" s="33" t="s">
        <v>13</v>
      </c>
      <c r="I106" s="40" t="s">
        <v>16</v>
      </c>
      <c r="J106" s="42"/>
    </row>
    <row r="107" spans="1:10" ht="24" hidden="1" x14ac:dyDescent="0.25">
      <c r="A107" s="15">
        <v>3</v>
      </c>
      <c r="B107" s="16" t="s">
        <v>4</v>
      </c>
      <c r="C107" s="16"/>
      <c r="D107" s="17">
        <v>1950.8330000000001</v>
      </c>
      <c r="E107" s="17">
        <v>1942.508</v>
      </c>
      <c r="F107" s="19">
        <f t="shared" si="0"/>
        <v>8.3250000000000455</v>
      </c>
      <c r="G107" s="19"/>
      <c r="H107" s="19" t="s">
        <v>13</v>
      </c>
      <c r="I107" s="40" t="s">
        <v>16</v>
      </c>
      <c r="J107" s="42"/>
    </row>
    <row r="108" spans="1:10" ht="36" customHeight="1" x14ac:dyDescent="0.25">
      <c r="A108" s="32">
        <v>30</v>
      </c>
      <c r="B108" s="34" t="s">
        <v>7</v>
      </c>
      <c r="C108" s="3" t="s">
        <v>50</v>
      </c>
      <c r="D108" s="29">
        <v>1497.5</v>
      </c>
      <c r="E108" s="29">
        <f>SUM(E109:E110)</f>
        <v>136.5</v>
      </c>
      <c r="F108" s="29">
        <f t="shared" si="0"/>
        <v>1361</v>
      </c>
      <c r="G108" s="14">
        <f>E108/D108*100</f>
        <v>9.1151919866444064</v>
      </c>
      <c r="H108" s="37" t="s">
        <v>69</v>
      </c>
      <c r="I108" s="38"/>
      <c r="J108" s="39"/>
    </row>
    <row r="109" spans="1:10" ht="24.75" hidden="1" customHeight="1" x14ac:dyDescent="0.25">
      <c r="A109" s="15">
        <v>1</v>
      </c>
      <c r="B109" s="16" t="s">
        <v>1</v>
      </c>
      <c r="C109" s="16"/>
      <c r="D109" s="19">
        <v>1385</v>
      </c>
      <c r="E109" s="19">
        <v>24</v>
      </c>
      <c r="F109" s="19">
        <f t="shared" si="0"/>
        <v>1361</v>
      </c>
      <c r="G109" s="19"/>
      <c r="H109" s="19" t="s">
        <v>13</v>
      </c>
      <c r="I109" s="37" t="s">
        <v>70</v>
      </c>
      <c r="J109" s="39"/>
    </row>
    <row r="110" spans="1:10" hidden="1" x14ac:dyDescent="0.25">
      <c r="A110" s="15">
        <v>16</v>
      </c>
      <c r="B110" s="16" t="s">
        <v>5</v>
      </c>
      <c r="C110" s="16"/>
      <c r="D110" s="19">
        <v>112.5</v>
      </c>
      <c r="E110" s="19">
        <v>112.5</v>
      </c>
      <c r="F110" s="19">
        <f t="shared" si="0"/>
        <v>0</v>
      </c>
      <c r="G110" s="19"/>
      <c r="H110" s="19" t="s">
        <v>13</v>
      </c>
      <c r="I110" s="37" t="s">
        <v>13</v>
      </c>
      <c r="J110" s="39"/>
    </row>
    <row r="111" spans="1:10" ht="9" customHeight="1" x14ac:dyDescent="0.25">
      <c r="A111" s="43"/>
      <c r="B111" s="44"/>
      <c r="C111" s="44"/>
      <c r="D111" s="44"/>
      <c r="E111" s="44"/>
      <c r="F111" s="44"/>
      <c r="G111" s="44"/>
      <c r="H111" s="44"/>
      <c r="I111" s="44"/>
      <c r="J111" s="45"/>
    </row>
    <row r="112" spans="1:10" ht="37.5" customHeight="1" x14ac:dyDescent="0.25">
      <c r="A112" s="32">
        <v>31</v>
      </c>
      <c r="B112" s="34" t="s">
        <v>96</v>
      </c>
      <c r="C112" s="3" t="s">
        <v>4</v>
      </c>
      <c r="D112" s="29">
        <v>102.5</v>
      </c>
      <c r="E112" s="29">
        <v>98.736999999999995</v>
      </c>
      <c r="F112" s="29">
        <f>D112-E112</f>
        <v>3.7630000000000052</v>
      </c>
      <c r="G112" s="14">
        <f>E112/D112*100</f>
        <v>96.328780487804877</v>
      </c>
      <c r="H112" s="37" t="s">
        <v>26</v>
      </c>
      <c r="I112" s="38"/>
      <c r="J112" s="39"/>
    </row>
    <row r="113" spans="1:10" ht="24" hidden="1" x14ac:dyDescent="0.25">
      <c r="A113" s="15">
        <v>3</v>
      </c>
      <c r="B113" s="16" t="s">
        <v>4</v>
      </c>
      <c r="C113" s="16"/>
      <c r="D113" s="19">
        <v>102.5</v>
      </c>
      <c r="E113" s="19"/>
      <c r="F113" s="19"/>
      <c r="G113" s="19"/>
      <c r="H113" s="21"/>
      <c r="I113" s="23"/>
      <c r="J113" s="23"/>
    </row>
    <row r="114" spans="1:10" hidden="1" x14ac:dyDescent="0.25">
      <c r="A114" s="15"/>
      <c r="B114" s="16"/>
      <c r="C114" s="16"/>
      <c r="D114" s="19"/>
      <c r="E114" s="19"/>
      <c r="F114" s="19"/>
      <c r="G114" s="19"/>
      <c r="H114" s="21"/>
      <c r="I114" s="23"/>
      <c r="J114" s="23"/>
    </row>
    <row r="115" spans="1:10" ht="9" customHeight="1" x14ac:dyDescent="0.25">
      <c r="A115" s="43"/>
      <c r="B115" s="44"/>
      <c r="C115" s="44"/>
      <c r="D115" s="44"/>
      <c r="E115" s="44"/>
      <c r="F115" s="44"/>
      <c r="G115" s="44"/>
      <c r="H115" s="44"/>
      <c r="I115" s="44"/>
      <c r="J115" s="45"/>
    </row>
    <row r="116" spans="1:10" ht="85.5" customHeight="1" x14ac:dyDescent="0.25">
      <c r="A116" s="32">
        <v>32</v>
      </c>
      <c r="B116" s="34" t="s">
        <v>15</v>
      </c>
      <c r="C116" s="3" t="s">
        <v>40</v>
      </c>
      <c r="D116" s="29">
        <v>0</v>
      </c>
      <c r="E116" s="29">
        <v>0</v>
      </c>
      <c r="F116" s="29">
        <f>D116-E116</f>
        <v>0</v>
      </c>
      <c r="G116" s="14"/>
      <c r="H116" s="37" t="s">
        <v>27</v>
      </c>
      <c r="I116" s="38"/>
      <c r="J116" s="39"/>
    </row>
    <row r="117" spans="1:10" hidden="1" x14ac:dyDescent="0.25">
      <c r="A117" s="15">
        <v>3</v>
      </c>
      <c r="B117" s="16"/>
      <c r="C117" s="16"/>
      <c r="D117" s="19"/>
      <c r="E117" s="19"/>
      <c r="F117" s="19"/>
      <c r="G117" s="19"/>
      <c r="H117" s="21"/>
      <c r="I117" s="23"/>
      <c r="J117" s="23"/>
    </row>
    <row r="118" spans="1:10" ht="9" customHeight="1" x14ac:dyDescent="0.25">
      <c r="A118" s="43"/>
      <c r="B118" s="44"/>
      <c r="C118" s="44"/>
      <c r="D118" s="44"/>
      <c r="E118" s="44"/>
      <c r="F118" s="44"/>
      <c r="G118" s="44"/>
      <c r="H118" s="44"/>
      <c r="I118" s="44"/>
      <c r="J118" s="45"/>
    </row>
    <row r="119" spans="1:10" ht="18" customHeight="1" x14ac:dyDescent="0.25">
      <c r="A119" s="49" t="s">
        <v>8</v>
      </c>
      <c r="B119" s="50"/>
      <c r="C119" s="35"/>
      <c r="D119" s="36">
        <f>D7+D12+D15+D18+D22+D25+D29+D32+D35+D39+D42+D46+D50+D53+D56+D59+D62+D66+D69+D72+D75+D78+D81+D84+D87+D91+D94+D98+D101+D108+D112+D116</f>
        <v>623943.46381999995</v>
      </c>
      <c r="E119" s="36">
        <f>E7+E12+E15+E18+E22+E25+E29+E32+E35+E39+E42+E46+E50+E53+E56+E59+E62+E66+E69+E72+E75+E78+E81+E84+E87+E91+E94+E98+E101+E108+E112+E116</f>
        <v>589629.93498999998</v>
      </c>
      <c r="F119" s="36">
        <f>D119-E119</f>
        <v>34313.528829999967</v>
      </c>
      <c r="G119" s="14">
        <f>E119/D119*100</f>
        <v>94.500538779600234</v>
      </c>
      <c r="H119" s="46"/>
      <c r="I119" s="47"/>
      <c r="J119" s="48"/>
    </row>
    <row r="121" spans="1:10" x14ac:dyDescent="0.25">
      <c r="A121" s="9"/>
    </row>
  </sheetData>
  <mergeCells count="96">
    <mergeCell ref="I110:J110"/>
    <mergeCell ref="A1:J1"/>
    <mergeCell ref="A2:J2"/>
    <mergeCell ref="A3:J3"/>
    <mergeCell ref="A76:J76"/>
    <mergeCell ref="A79:J79"/>
    <mergeCell ref="A6:J6"/>
    <mergeCell ref="A8:J8"/>
    <mergeCell ref="A13:J13"/>
    <mergeCell ref="A17:J17"/>
    <mergeCell ref="A20:J20"/>
    <mergeCell ref="A24:J24"/>
    <mergeCell ref="A28:J28"/>
    <mergeCell ref="A31:J31"/>
    <mergeCell ref="A33:J33"/>
    <mergeCell ref="I19:J19"/>
    <mergeCell ref="A102:J102"/>
    <mergeCell ref="A82:J82"/>
    <mergeCell ref="A86:J86"/>
    <mergeCell ref="A90:J90"/>
    <mergeCell ref="I109:J109"/>
    <mergeCell ref="I104:J104"/>
    <mergeCell ref="A38:J38"/>
    <mergeCell ref="A40:J40"/>
    <mergeCell ref="A45:J45"/>
    <mergeCell ref="I47:J47"/>
    <mergeCell ref="A93:J93"/>
    <mergeCell ref="I43:J43"/>
    <mergeCell ref="I44:J44"/>
    <mergeCell ref="H78:J78"/>
    <mergeCell ref="I48:J48"/>
    <mergeCell ref="A49:J49"/>
    <mergeCell ref="A51:J51"/>
    <mergeCell ref="A55:J55"/>
    <mergeCell ref="A57:J57"/>
    <mergeCell ref="A60:J60"/>
    <mergeCell ref="A63:J63"/>
    <mergeCell ref="A68:J68"/>
    <mergeCell ref="A70:J70"/>
    <mergeCell ref="A73:J73"/>
    <mergeCell ref="H66:J66"/>
    <mergeCell ref="I37:J37"/>
    <mergeCell ref="I21:J21"/>
    <mergeCell ref="H98:J98"/>
    <mergeCell ref="H112:J112"/>
    <mergeCell ref="H101:J101"/>
    <mergeCell ref="H108:J108"/>
    <mergeCell ref="H39:J39"/>
    <mergeCell ref="H42:J42"/>
    <mergeCell ref="H50:J50"/>
    <mergeCell ref="H56:J56"/>
    <mergeCell ref="H59:J59"/>
    <mergeCell ref="H69:J69"/>
    <mergeCell ref="H72:J72"/>
    <mergeCell ref="H75:J75"/>
    <mergeCell ref="H81:J81"/>
    <mergeCell ref="I80:J80"/>
    <mergeCell ref="H46:J46"/>
    <mergeCell ref="H53:J53"/>
    <mergeCell ref="H62:J62"/>
    <mergeCell ref="H91:J91"/>
    <mergeCell ref="H94:J94"/>
    <mergeCell ref="E9:E10"/>
    <mergeCell ref="F9:F10"/>
    <mergeCell ref="I36:J36"/>
    <mergeCell ref="I11:J11"/>
    <mergeCell ref="I9:J10"/>
    <mergeCell ref="I14:J14"/>
    <mergeCell ref="H12:J12"/>
    <mergeCell ref="H15:J15"/>
    <mergeCell ref="H25:J25"/>
    <mergeCell ref="H32:J32"/>
    <mergeCell ref="I27:J27"/>
    <mergeCell ref="I26:J26"/>
    <mergeCell ref="H5:J5"/>
    <mergeCell ref="H18:J18"/>
    <mergeCell ref="H22:J22"/>
    <mergeCell ref="H29:J29"/>
    <mergeCell ref="H35:J35"/>
    <mergeCell ref="H7:J7"/>
    <mergeCell ref="H84:J84"/>
    <mergeCell ref="H87:J87"/>
    <mergeCell ref="A118:J118"/>
    <mergeCell ref="H119:J119"/>
    <mergeCell ref="A119:B119"/>
    <mergeCell ref="H116:J116"/>
    <mergeCell ref="I96:J96"/>
    <mergeCell ref="I95:J95"/>
    <mergeCell ref="I107:J107"/>
    <mergeCell ref="I103:J103"/>
    <mergeCell ref="I105:J105"/>
    <mergeCell ref="I106:J106"/>
    <mergeCell ref="A111:J111"/>
    <mergeCell ref="A115:J115"/>
    <mergeCell ref="A97:J97"/>
    <mergeCell ref="A99:J99"/>
  </mergeCells>
  <pageMargins left="0.59055118110236227" right="0.59055118110236227" top="0.39370078740157483" bottom="0.39370078740157483" header="0" footer="0"/>
  <pageSetup paperSize="9" scale="6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Обадина Анна Владимировна</dc:creator>
  <cp:lastModifiedBy>Обадина Анна Владимировна</cp:lastModifiedBy>
  <cp:lastPrinted>2014-03-19T08:19:06Z</cp:lastPrinted>
  <dcterms:created xsi:type="dcterms:W3CDTF">2014-02-04T12:21:56Z</dcterms:created>
  <dcterms:modified xsi:type="dcterms:W3CDTF">2014-03-28T11:40:04Z</dcterms:modified>
</cp:coreProperties>
</file>