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90" windowWidth="19440" windowHeight="12090" activeTab="1"/>
  </bookViews>
  <sheets>
    <sheet name="Январь - март 2026" sheetId="2" r:id="rId1"/>
    <sheet name="Январь - июнь 2026" sheetId="3" r:id="rId2"/>
  </sheets>
  <definedNames>
    <definedName name="_xlnm.Print_Titles" localSheetId="1">'Январь - июнь 2026'!$4:$5</definedName>
    <definedName name="_xlnm.Print_Area" localSheetId="1">'Январь - июнь 2026'!$A$1:$G$61</definedName>
    <definedName name="_xlnm.Print_Area" localSheetId="0">'Январь - март 2026'!$A$1:$G$43</definedName>
  </definedNames>
  <calcPr calcId="145621"/>
</workbook>
</file>

<file path=xl/calcChain.xml><?xml version="1.0" encoding="utf-8"?>
<calcChain xmlns="http://schemas.openxmlformats.org/spreadsheetml/2006/main">
  <c r="F35" i="3" l="1"/>
  <c r="E35" i="3"/>
  <c r="D23" i="3" l="1"/>
  <c r="F35" i="2" l="1"/>
  <c r="E35" i="2"/>
  <c r="F21" i="2"/>
  <c r="F15" i="2"/>
  <c r="F13" i="2"/>
  <c r="E36" i="2"/>
  <c r="D23" i="2" l="1"/>
  <c r="F10" i="3" l="1"/>
  <c r="F7" i="2"/>
  <c r="F7" i="3"/>
  <c r="F10" i="2"/>
  <c r="F29" i="3" l="1"/>
  <c r="E29" i="3"/>
  <c r="F15" i="3"/>
  <c r="F36" i="3"/>
  <c r="F19" i="3" l="1"/>
  <c r="E19" i="3"/>
  <c r="D34" i="3"/>
  <c r="F19" i="2" l="1"/>
  <c r="E19" i="2"/>
  <c r="F18" i="2"/>
  <c r="E18" i="2"/>
  <c r="F51" i="3" l="1"/>
  <c r="F50" i="3"/>
  <c r="F49" i="3"/>
  <c r="F48" i="3"/>
  <c r="F47" i="3"/>
  <c r="F45" i="3"/>
  <c r="F44" i="3"/>
  <c r="F37" i="3"/>
  <c r="E37" i="3"/>
  <c r="E36" i="3"/>
  <c r="C34" i="3"/>
  <c r="E30" i="3"/>
  <c r="E28" i="3"/>
  <c r="F27" i="3"/>
  <c r="E27" i="3"/>
  <c r="F26" i="3"/>
  <c r="E26" i="3"/>
  <c r="F25" i="3"/>
  <c r="E25" i="3"/>
  <c r="F24" i="3"/>
  <c r="E24" i="3"/>
  <c r="C23" i="3"/>
  <c r="F23" i="3" s="1"/>
  <c r="F22" i="3"/>
  <c r="E22" i="3"/>
  <c r="F21" i="3"/>
  <c r="E21" i="3"/>
  <c r="F17" i="3"/>
  <c r="E17" i="3"/>
  <c r="F18" i="3"/>
  <c r="E18" i="3"/>
  <c r="E15" i="3"/>
  <c r="F13" i="3"/>
  <c r="E13" i="3"/>
  <c r="E10" i="3"/>
  <c r="E7" i="3"/>
  <c r="F51" i="2"/>
  <c r="F50" i="2"/>
  <c r="F49" i="2"/>
  <c r="F48" i="2"/>
  <c r="F47" i="2"/>
  <c r="F45" i="2"/>
  <c r="F44" i="2"/>
  <c r="F37" i="2"/>
  <c r="E37" i="2"/>
  <c r="F36" i="2"/>
  <c r="D34" i="2"/>
  <c r="C34" i="2"/>
  <c r="F29" i="2"/>
  <c r="E29" i="2"/>
  <c r="E28" i="2"/>
  <c r="F27" i="2"/>
  <c r="E27" i="2"/>
  <c r="F26" i="2"/>
  <c r="E26" i="2"/>
  <c r="F25" i="2"/>
  <c r="E25" i="2"/>
  <c r="F24" i="2"/>
  <c r="E24" i="2"/>
  <c r="C23" i="2"/>
  <c r="F23" i="2" s="1"/>
  <c r="F22" i="2"/>
  <c r="E22" i="2"/>
  <c r="E21" i="2"/>
  <c r="F17" i="2"/>
  <c r="E17" i="2"/>
  <c r="E15" i="2"/>
  <c r="E13" i="2"/>
  <c r="E10" i="2"/>
  <c r="E7" i="2"/>
  <c r="E23" i="3" l="1"/>
  <c r="F28" i="3"/>
  <c r="E23" i="2"/>
  <c r="F28" i="2"/>
</calcChain>
</file>

<file path=xl/sharedStrings.xml><?xml version="1.0" encoding="utf-8"?>
<sst xmlns="http://schemas.openxmlformats.org/spreadsheetml/2006/main" count="253" uniqueCount="99">
  <si>
    <t xml:space="preserve">Показатели </t>
  </si>
  <si>
    <t>Единица измерения</t>
  </si>
  <si>
    <t>человек</t>
  </si>
  <si>
    <t>2. Производство товаров и услуг</t>
  </si>
  <si>
    <t>млн.руб.</t>
  </si>
  <si>
    <t xml:space="preserve">млн.руб. </t>
  </si>
  <si>
    <t>3. Рынок товаров и услуг</t>
  </si>
  <si>
    <t>ед.</t>
  </si>
  <si>
    <t>5. Инвестиции и строительство</t>
  </si>
  <si>
    <t>Инвестиции в основной капитал  по источникам финансирования:</t>
  </si>
  <si>
    <t xml:space="preserve">   бюджетные средства</t>
  </si>
  <si>
    <t xml:space="preserve">             из них:</t>
  </si>
  <si>
    <t xml:space="preserve">   средства федерального бюджета</t>
  </si>
  <si>
    <t xml:space="preserve">   средства бюджета субъекта Федерации</t>
  </si>
  <si>
    <t xml:space="preserve">   средства муниципального бюджета</t>
  </si>
  <si>
    <t xml:space="preserve">   собственные средства предприятий</t>
  </si>
  <si>
    <t>тыс. человек</t>
  </si>
  <si>
    <t>Уровень безработицы (к трудоспособному населению)</t>
  </si>
  <si>
    <t>%</t>
  </si>
  <si>
    <t>рублей</t>
  </si>
  <si>
    <t>8. Развитие социальной сферы</t>
  </si>
  <si>
    <t>Численность учащихся в учреждениях:</t>
  </si>
  <si>
    <t>общеобразовательных</t>
  </si>
  <si>
    <t>начального профессионального образования</t>
  </si>
  <si>
    <t>среднего профессионального образования</t>
  </si>
  <si>
    <t>высшего профессионального образования</t>
  </si>
  <si>
    <t> врачей-терапевтов участковых</t>
  </si>
  <si>
    <t> врачей-педиатров участковых</t>
  </si>
  <si>
    <t> врачей общей практики</t>
  </si>
  <si>
    <t>х</t>
  </si>
  <si>
    <t>Примечание</t>
  </si>
  <si>
    <t>* - предварительные данные</t>
  </si>
  <si>
    <t>4. Институциональные преобразования</t>
  </si>
  <si>
    <r>
      <t xml:space="preserve">… </t>
    </r>
    <r>
      <rPr>
        <sz val="10"/>
        <rFont val="Times New Roman"/>
        <family val="1"/>
        <charset val="204"/>
      </rPr>
      <t xml:space="preserve">-  явление было, но сведения отсутствуют или не публикуются в целях обеспечения конфиденциальности первичных статистических данных, полученных от организаций, в соответствии с Федеральным законом от 29.11.2007 № 282-ФЗ «Об официальном статистическом учёте и системе государственной статистики в Российской Федерации» (ст. 4 п. 5; ст. 9 п. 1) </t>
    </r>
  </si>
  <si>
    <t>Численность среднего медицинского персонала</t>
  </si>
  <si>
    <t>Количество больничных коек</t>
  </si>
  <si>
    <t>единиц</t>
  </si>
  <si>
    <t>Численность врачей, всего</t>
  </si>
  <si>
    <t>в том числе:</t>
  </si>
  <si>
    <t>***- уточненная информация, предоставленная Печенгской ЦРБ</t>
  </si>
  <si>
    <t>**- уточненная информация, предоставленная Мурманскстатом (по сопоставимому кругу организаций)</t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</si>
  <si>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По данным Федеральной службы государственной статистики</t>
    </r>
  </si>
  <si>
    <r>
      <t>Оборот розничной торговли</t>
    </r>
    <r>
      <rPr>
        <vertAlign val="superscript"/>
        <sz val="10"/>
        <rFont val="Times New Roman"/>
        <family val="1"/>
        <charset val="204"/>
      </rPr>
      <t>1,3</t>
    </r>
  </si>
  <si>
    <r>
      <t>Оборот общественного питания</t>
    </r>
    <r>
      <rPr>
        <vertAlign val="superscript"/>
        <sz val="10"/>
        <rFont val="Times New Roman"/>
        <family val="1"/>
        <charset val="204"/>
      </rPr>
      <t>1,3</t>
    </r>
  </si>
  <si>
    <r>
      <t>Объем платных услуг населению</t>
    </r>
    <r>
      <rPr>
        <vertAlign val="superscript"/>
        <sz val="10"/>
        <rFont val="Times New Roman"/>
        <family val="1"/>
        <charset val="204"/>
      </rPr>
      <t>1,3</t>
    </r>
  </si>
  <si>
    <r>
      <t>Объем отгруженных товаров собственного производства, выполненных работ и услуг собственными силами – Раздел С: Обрабатывающие производства</t>
    </r>
    <r>
      <rPr>
        <vertAlign val="superscript"/>
        <sz val="10"/>
        <rFont val="Times New Roman"/>
        <family val="1"/>
        <charset val="204"/>
      </rPr>
      <t>1,3</t>
    </r>
  </si>
  <si>
    <r>
      <t>Объем отгруженных товаров собственного производства, выполненных работ и услуг собственными силами – Раздел D: Обеспечение электрической энергией, газом и паром; кондиционирование воздуха</t>
    </r>
    <r>
      <rPr>
        <vertAlign val="superscript"/>
        <sz val="10"/>
        <rFont val="Times New Roman"/>
        <family val="1"/>
        <charset val="204"/>
      </rPr>
      <t>1,3</t>
    </r>
  </si>
  <si>
    <r>
      <t>…</t>
    </r>
    <r>
      <rPr>
        <b/>
        <vertAlign val="superscript"/>
        <sz val="10"/>
        <rFont val="Times New Roman"/>
        <family val="1"/>
        <charset val="204"/>
      </rPr>
      <t>2</t>
    </r>
  </si>
  <si>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Данные не публикуются в целях обеспечения конфиденциальности первичных статистических данных, полученных от организаций, в соответствии с Федеральным законом от 29.11.2007 № 282-ФЗ "Об официальном статистическом учёте и системе государственной статистики в Российской Федерации" (ст.4 п.5, ст.9 п.1).</t>
    </r>
  </si>
  <si>
    <r>
      <t>Объем отгруженных товаров собственного производства, выполненных работ и услуг собственными силами – Раздел B: Добыча полезных ископаемых</t>
    </r>
    <r>
      <rPr>
        <vertAlign val="superscript"/>
        <sz val="10"/>
        <rFont val="Times New Roman"/>
        <family val="1"/>
        <charset val="204"/>
      </rPr>
      <t>1</t>
    </r>
  </si>
  <si>
    <r>
      <t>Количество организаций</t>
    </r>
    <r>
      <rPr>
        <vertAlign val="superscript"/>
        <sz val="10"/>
        <rFont val="Times New Roman"/>
        <family val="1"/>
        <charset val="204"/>
      </rPr>
      <t>1</t>
    </r>
  </si>
  <si>
    <t>Без субъектов малого предпринимательства и объёма инвестиций, не наблюдаемых прямыми статистическими методами. По организациям, находящимся на территории муниципального образования.</t>
  </si>
  <si>
    <r>
      <t>Объем инвестиций (в основной капитал) за счет всех источников финансирования - всего</t>
    </r>
    <r>
      <rPr>
        <vertAlign val="superscript"/>
        <sz val="10"/>
        <rFont val="Times New Roman"/>
        <family val="1"/>
        <charset val="204"/>
      </rPr>
      <t>1</t>
    </r>
  </si>
  <si>
    <r>
      <t>Численность населения в трудоспособном возрасте</t>
    </r>
    <r>
      <rPr>
        <vertAlign val="superscript"/>
        <sz val="10"/>
        <rFont val="Times New Roman"/>
        <family val="1"/>
        <charset val="204"/>
      </rPr>
      <t>1</t>
    </r>
  </si>
  <si>
    <r>
      <t>Среднесписочная численность работников организаций  - всего</t>
    </r>
    <r>
      <rPr>
        <vertAlign val="superscript"/>
        <sz val="10"/>
        <rFont val="Times New Roman"/>
        <family val="1"/>
        <charset val="204"/>
      </rPr>
      <t>1</t>
    </r>
  </si>
  <si>
    <r>
      <t>Среднемесячная начисленная заработная плата работников организаций</t>
    </r>
    <r>
      <rPr>
        <vertAlign val="superscript"/>
        <sz val="10"/>
        <rFont val="Times New Roman"/>
        <family val="1"/>
        <charset val="204"/>
      </rPr>
      <t>1</t>
    </r>
  </si>
  <si>
    <r>
      <t> Численность воспитанников в дошкольных образовательных организациях, на конец года</t>
    </r>
    <r>
      <rPr>
        <vertAlign val="superscript"/>
        <sz val="10"/>
        <rFont val="Times New Roman"/>
        <family val="1"/>
        <charset val="204"/>
      </rPr>
      <t>1</t>
    </r>
  </si>
  <si>
    <r>
      <t>6. Сальдированный финансовый результат (прибыль минус убыток) деятельности организаций</t>
    </r>
    <r>
      <rPr>
        <b/>
        <vertAlign val="superscript"/>
        <sz val="10"/>
        <rFont val="Times New Roman"/>
        <family val="1"/>
        <charset val="204"/>
      </rPr>
      <t>1</t>
    </r>
  </si>
  <si>
    <t>Численность безработных, зарегистрированных в службах занятости, в среднем за год</t>
  </si>
  <si>
    <t>Показатели социально-экономического положения муниципального образования</t>
  </si>
  <si>
    <t xml:space="preserve"> +/-</t>
  </si>
  <si>
    <t>К аналогичному периоду прошлого года</t>
  </si>
  <si>
    <r>
  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утилизация отходов, деятельность по ликвидации загрязнений</t>
    </r>
    <r>
      <rPr>
        <vertAlign val="superscript"/>
        <sz val="10"/>
        <rFont val="Times New Roman"/>
        <family val="1"/>
        <charset val="204"/>
      </rPr>
      <t>1,3</t>
    </r>
  </si>
  <si>
    <t>Рост показателя связан с активизацией деловой активности, а также с изменением круга респондентов.</t>
  </si>
  <si>
    <t>7. Труд и заработная плата</t>
  </si>
  <si>
    <r>
      <t>Просроченная задолженность по заработной плате</t>
    </r>
    <r>
      <rPr>
        <vertAlign val="superscript"/>
        <sz val="10"/>
        <rFont val="Times New Roman"/>
        <family val="1"/>
        <charset val="204"/>
      </rPr>
      <t>1</t>
    </r>
  </si>
  <si>
    <r>
      <t>Объем отгруженных товаров собственного производства, выполненных работ и услуг собственными силами организаций</t>
    </r>
    <r>
      <rPr>
        <b/>
        <vertAlign val="superscript"/>
        <sz val="10"/>
        <rFont val="Times New Roman"/>
        <family val="1"/>
        <charset val="204"/>
      </rPr>
      <t>1,3</t>
    </r>
  </si>
  <si>
    <t>По данным Единого реестра субъектом малого и среднего предпринимательства.</t>
  </si>
  <si>
    <r>
      <t>Численность населения в трудоспособном возрасте</t>
    </r>
    <r>
      <rPr>
        <vertAlign val="superscript"/>
        <sz val="10"/>
        <color rgb="FFFF0000"/>
        <rFont val="Times New Roman"/>
        <family val="1"/>
        <charset val="204"/>
      </rPr>
      <t>1</t>
    </r>
  </si>
  <si>
    <t>Количество организаций - субъектов МСП - по состоянию на 10 апреля</t>
  </si>
  <si>
    <t>Количество индивидуальных предпринимателей - субъектов МСП - по состоянию на 10 апреля</t>
  </si>
  <si>
    <r>
      <t>6. Сальдированный финансовый результат (прибыль минус убыток) деятельности крупных и средних организаций</t>
    </r>
    <r>
      <rPr>
        <b/>
        <vertAlign val="superscript"/>
        <sz val="10"/>
        <rFont val="Times New Roman"/>
        <family val="1"/>
        <charset val="204"/>
      </rPr>
      <t>1</t>
    </r>
  </si>
  <si>
    <t>Количество организаций - субъектов МСП - по состоянию на 10 июля</t>
  </si>
  <si>
    <t>Количество индивидуальных предпринимателей - субъектов МСП - по состоянию на 10 июля</t>
  </si>
  <si>
    <t>Значение показателя январь-март 2025 г.</t>
  </si>
  <si>
    <r>
      <t>4</t>
    </r>
    <r>
      <rPr>
        <sz val="10"/>
        <rFont val="Times New Roman"/>
        <family val="1"/>
        <charset val="204"/>
      </rPr>
      <t>Данные Мурманскстатом не опубликованы.</t>
    </r>
  </si>
  <si>
    <r>
      <t>3</t>
    </r>
    <r>
      <rPr>
        <sz val="10"/>
        <rFont val="Times New Roman"/>
        <family val="1"/>
        <charset val="204"/>
      </rPr>
      <t>По организациям (без субъектов малого предпринимательства, организаций, у которых в течение двух предыдущих лет средняя численность работников не превышает 15 человек)).</t>
    </r>
  </si>
  <si>
    <t>Увеличение обусловлено плановым ведением производственной деятельности и (или) неритмичным закрытием актов выполненных работ, и (или) изменением объема заказов.</t>
  </si>
  <si>
    <t>Значение показателя январь-июнь 2025 г.</t>
  </si>
  <si>
    <t>Динамика показателя связана с активизацией деловой активности, а также с изменением круга респондентов.</t>
  </si>
  <si>
    <t>Снижение обусловлено плановым ведением производственной деятельности и (или) неритмичным закрытием актов выполненных работ, и (или) изменением объема заказов.</t>
  </si>
  <si>
    <r>
      <t>м</t>
    </r>
    <r>
      <rPr>
        <vertAlign val="superscript"/>
        <sz val="10"/>
        <rFont val="Times New Roman"/>
        <family val="1"/>
        <charset val="204"/>
      </rPr>
      <t>2</t>
    </r>
  </si>
  <si>
    <r>
      <t>Ввод в эксплуатацию жилья</t>
    </r>
    <r>
      <rPr>
        <vertAlign val="superscript"/>
        <sz val="10"/>
        <rFont val="Times New Roman"/>
        <family val="1"/>
        <charset val="204"/>
      </rPr>
      <t>1</t>
    </r>
  </si>
  <si>
    <t>По данным форм №1-разрешение "Сведения о выданных разрешениях и уведомлениях на строительство и на ввод в эксплуатацию" и № ИЖС "Сведения о построенных населением жилых домах".</t>
  </si>
  <si>
    <t>По юридическим лицам (их обособленным подразделениям) (без субъектов малого предпринимательства).</t>
  </si>
  <si>
    <t>Печенгский муниципальный округ за январь - март 2026 года</t>
  </si>
  <si>
    <t>Значение показателя январь-март 2026 г.</t>
  </si>
  <si>
    <t>Ппоказатель приведен по состоянию на 01.04.2026 и на 01.04.2025 года соответственно</t>
  </si>
  <si>
    <t>Снижение показателя связано с активизацией деловой активности, а также с изменением круга респондентов.</t>
  </si>
  <si>
    <t>в 14,1 р.</t>
  </si>
  <si>
    <t>Темпы изменения рассчитаны по сопоставимому кругу организаций отчётного года; с учётом корректировки данных соответствующего периода предыдущего года, исходя из изменений учётной политики, законодательных актов и в соответствии с методологией бухгалтерского учёта.  Значение "х" - в одном или обоих сравниваемых периодах был получен отрицательный сальдированный финансовый результат.</t>
  </si>
  <si>
    <t>Печенгский муниципальный округ за январь - июнь 2026 года</t>
  </si>
  <si>
    <t>Значение показателя январь-июнь 2026 г.</t>
  </si>
  <si>
    <t>В обоих сравниваемых периодах получен отрицательный сальдированный финансовый результат.</t>
  </si>
  <si>
    <t>Ппоказатель приведен по состоянию на 01.07.2026 и на 01.07.2025 года соответственно</t>
  </si>
  <si>
    <t>8715</t>
  </si>
  <si>
    <t>8888</t>
  </si>
  <si>
    <t>в 14,6 р.</t>
  </si>
  <si>
    <r>
      <t>3</t>
    </r>
    <r>
      <rPr>
        <sz val="10"/>
        <rFont val="Times New Roman"/>
        <family val="1"/>
        <charset val="204"/>
      </rPr>
      <t>По юридическим лицам (кроме субъектов малого предпринимательства), по перечню категорий респондентов, приведенных в указаниях по заполнению формы статистического наблюдения № П-1 "Сведения о производстве и отгрузке товаров и услуг".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</si>
</sst>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vertAlign val="superscript"/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4" fillId="3" borderId="0" xfId="0" applyFont="1" applyFill="1" applyBorder="1"/>
    <xf numFmtId="164" fontId="3" fillId="3" borderId="0" xfId="0" applyNumberFormat="1" applyFont="1" applyFill="1" applyBorder="1" applyAlignment="1">
      <alignment horizontal="left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justify" vertical="center" wrapText="1"/>
    </xf>
    <xf numFmtId="0" fontId="2" fillId="3" borderId="0" xfId="0" applyFont="1" applyFill="1"/>
    <xf numFmtId="0" fontId="3" fillId="4" borderId="2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2" fillId="4" borderId="0" xfId="0" applyFont="1" applyFill="1"/>
    <xf numFmtId="164" fontId="5" fillId="4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164" fontId="5" fillId="3" borderId="2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166" fontId="5" fillId="3" borderId="2" xfId="0" applyNumberFormat="1" applyFont="1" applyFill="1" applyBorder="1" applyAlignment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165" fontId="5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3" fillId="4" borderId="3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/>
    <xf numFmtId="164" fontId="10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13" fillId="3" borderId="9" xfId="0" applyFont="1" applyFill="1" applyBorder="1" applyAlignment="1">
      <alignment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center" vertical="center" wrapText="1"/>
    </xf>
    <xf numFmtId="164" fontId="10" fillId="4" borderId="2" xfId="0" applyNumberFormat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165" fontId="10" fillId="4" borderId="2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justify" vertical="center" wrapText="1"/>
    </xf>
    <xf numFmtId="0" fontId="11" fillId="4" borderId="3" xfId="0" applyFont="1" applyFill="1" applyBorder="1" applyAlignment="1">
      <alignment horizontal="center" vertical="center" wrapText="1"/>
    </xf>
    <xf numFmtId="164" fontId="11" fillId="4" borderId="4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 wrapText="1"/>
    </xf>
    <xf numFmtId="0" fontId="15" fillId="0" borderId="0" xfId="0" applyFont="1"/>
    <xf numFmtId="0" fontId="10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2" fillId="0" borderId="2" xfId="0" applyFont="1" applyBorder="1"/>
    <xf numFmtId="0" fontId="12" fillId="0" borderId="0" xfId="0" applyFont="1"/>
    <xf numFmtId="0" fontId="12" fillId="3" borderId="0" xfId="0" applyFont="1" applyFill="1" applyBorder="1"/>
    <xf numFmtId="0" fontId="13" fillId="3" borderId="2" xfId="0" applyFont="1" applyFill="1" applyBorder="1" applyAlignment="1">
      <alignment vertical="center" wrapText="1"/>
    </xf>
    <xf numFmtId="3" fontId="5" fillId="3" borderId="2" xfId="0" applyNumberFormat="1" applyFont="1" applyFill="1" applyBorder="1" applyAlignment="1">
      <alignment horizontal="right" vertical="center" wrapText="1"/>
    </xf>
    <xf numFmtId="164" fontId="10" fillId="3" borderId="2" xfId="0" applyNumberFormat="1" applyFont="1" applyFill="1" applyBorder="1" applyAlignment="1">
      <alignment horizontal="right" vertical="center" wrapText="1"/>
    </xf>
    <xf numFmtId="49" fontId="5" fillId="3" borderId="2" xfId="0" applyNumberFormat="1" applyFont="1" applyFill="1" applyBorder="1" applyAlignment="1">
      <alignment horizontal="right" vertical="center" wrapText="1"/>
    </xf>
    <xf numFmtId="166" fontId="5" fillId="3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5" fillId="3" borderId="0" xfId="0" applyFont="1" applyFill="1" applyBorder="1" applyAlignment="1">
      <alignment horizontal="justify" vertical="top" wrapText="1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7" fillId="3" borderId="9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zoomScale="115" zoomScaleNormal="115" workbookViewId="0">
      <pane ySplit="5" topLeftCell="A12" activePane="bottomLeft" state="frozen"/>
      <selection pane="bottomLeft" activeCell="F37" sqref="F37"/>
    </sheetView>
  </sheetViews>
  <sheetFormatPr defaultRowHeight="15" x14ac:dyDescent="0.25"/>
  <cols>
    <col min="1" max="1" width="34.42578125" style="1" customWidth="1"/>
    <col min="2" max="2" width="12" style="1" customWidth="1"/>
    <col min="3" max="3" width="14" style="1" customWidth="1"/>
    <col min="4" max="4" width="13.42578125" style="1" customWidth="1"/>
    <col min="5" max="6" width="9.85546875" style="1" customWidth="1"/>
    <col min="7" max="7" width="35" style="1" customWidth="1"/>
    <col min="8" max="16384" width="9.140625" style="1"/>
  </cols>
  <sheetData>
    <row r="1" spans="1:7" ht="19.5" customHeight="1" x14ac:dyDescent="0.25">
      <c r="A1" s="83" t="s">
        <v>59</v>
      </c>
      <c r="B1" s="83"/>
      <c r="C1" s="83"/>
      <c r="D1" s="83"/>
      <c r="E1" s="83"/>
      <c r="F1" s="83"/>
      <c r="G1" s="83"/>
    </row>
    <row r="2" spans="1:7" ht="15.75" customHeight="1" x14ac:dyDescent="0.25">
      <c r="A2" s="83" t="s">
        <v>85</v>
      </c>
      <c r="B2" s="83"/>
      <c r="C2" s="83"/>
      <c r="D2" s="83"/>
      <c r="E2" s="83"/>
      <c r="F2" s="83"/>
      <c r="G2" s="83"/>
    </row>
    <row r="4" spans="1:7" ht="39" customHeight="1" x14ac:dyDescent="0.25">
      <c r="A4" s="84" t="s">
        <v>0</v>
      </c>
      <c r="B4" s="84" t="s">
        <v>1</v>
      </c>
      <c r="C4" s="84" t="s">
        <v>86</v>
      </c>
      <c r="D4" s="84" t="s">
        <v>74</v>
      </c>
      <c r="E4" s="85" t="s">
        <v>61</v>
      </c>
      <c r="F4" s="85"/>
      <c r="G4" s="84" t="s">
        <v>30</v>
      </c>
    </row>
    <row r="5" spans="1:7" x14ac:dyDescent="0.25">
      <c r="A5" s="84"/>
      <c r="B5" s="84"/>
      <c r="C5" s="84"/>
      <c r="D5" s="84"/>
      <c r="E5" s="27" t="s">
        <v>60</v>
      </c>
      <c r="F5" s="27" t="s">
        <v>18</v>
      </c>
      <c r="G5" s="84"/>
    </row>
    <row r="6" spans="1:7" x14ac:dyDescent="0.25">
      <c r="A6" s="12" t="s">
        <v>3</v>
      </c>
      <c r="B6" s="13"/>
      <c r="C6" s="13"/>
      <c r="D6" s="13"/>
      <c r="E6" s="13"/>
      <c r="F6" s="13"/>
      <c r="G6" s="10"/>
    </row>
    <row r="7" spans="1:7" ht="56.25" customHeight="1" x14ac:dyDescent="0.25">
      <c r="A7" s="30" t="s">
        <v>66</v>
      </c>
      <c r="B7" s="9" t="s">
        <v>4</v>
      </c>
      <c r="C7" s="31">
        <v>10025.5</v>
      </c>
      <c r="D7" s="31">
        <v>10112.700000000001</v>
      </c>
      <c r="E7" s="29">
        <f>C7-D7</f>
        <v>-87.200000000000728</v>
      </c>
      <c r="F7" s="29">
        <f>C7/D7*100</f>
        <v>99.137717919052264</v>
      </c>
      <c r="G7" s="63" t="s">
        <v>80</v>
      </c>
    </row>
    <row r="8" spans="1:7" s="18" customFormat="1" ht="66.75" x14ac:dyDescent="0.25">
      <c r="A8" s="8" t="s">
        <v>49</v>
      </c>
      <c r="B8" s="9" t="s">
        <v>4</v>
      </c>
      <c r="C8" s="28" t="s">
        <v>47</v>
      </c>
      <c r="D8" s="28" t="s">
        <v>47</v>
      </c>
      <c r="E8" s="28"/>
      <c r="F8" s="29">
        <v>91</v>
      </c>
      <c r="G8" s="63" t="s">
        <v>80</v>
      </c>
    </row>
    <row r="9" spans="1:7" s="18" customFormat="1" ht="54" customHeight="1" x14ac:dyDescent="0.25">
      <c r="A9" s="8" t="s">
        <v>45</v>
      </c>
      <c r="B9" s="9" t="s">
        <v>4</v>
      </c>
      <c r="C9" s="28" t="s">
        <v>47</v>
      </c>
      <c r="D9" s="28" t="s">
        <v>47</v>
      </c>
      <c r="E9" s="28" t="s">
        <v>47</v>
      </c>
      <c r="F9" s="28">
        <v>113.9</v>
      </c>
      <c r="G9" s="63" t="s">
        <v>77</v>
      </c>
    </row>
    <row r="10" spans="1:7" s="18" customFormat="1" ht="84" customHeight="1" x14ac:dyDescent="0.25">
      <c r="A10" s="8" t="s">
        <v>46</v>
      </c>
      <c r="B10" s="9" t="s">
        <v>5</v>
      </c>
      <c r="C10" s="31">
        <v>1081.7</v>
      </c>
      <c r="D10" s="31">
        <v>929.6</v>
      </c>
      <c r="E10" s="29">
        <f t="shared" ref="E10:E15" si="0">C10-D10</f>
        <v>152.10000000000002</v>
      </c>
      <c r="F10" s="29">
        <f>C10/D10*100</f>
        <v>116.3618760757315</v>
      </c>
      <c r="G10" s="63" t="s">
        <v>77</v>
      </c>
    </row>
    <row r="11" spans="1:7" s="18" customFormat="1" ht="85.5" customHeight="1" x14ac:dyDescent="0.25">
      <c r="A11" s="8" t="s">
        <v>62</v>
      </c>
      <c r="B11" s="9" t="s">
        <v>5</v>
      </c>
      <c r="C11" s="28" t="s">
        <v>47</v>
      </c>
      <c r="D11" s="28" t="s">
        <v>47</v>
      </c>
      <c r="E11" s="28" t="s">
        <v>47</v>
      </c>
      <c r="F11" s="28" t="s">
        <v>47</v>
      </c>
      <c r="G11" s="63"/>
    </row>
    <row r="12" spans="1:7" x14ac:dyDescent="0.25">
      <c r="A12" s="12" t="s">
        <v>6</v>
      </c>
      <c r="B12" s="14"/>
      <c r="C12" s="66"/>
      <c r="D12" s="14"/>
      <c r="E12" s="14"/>
      <c r="F12" s="15"/>
      <c r="G12" s="16"/>
    </row>
    <row r="13" spans="1:7" s="18" customFormat="1" ht="33.75" x14ac:dyDescent="0.25">
      <c r="A13" s="8" t="s">
        <v>42</v>
      </c>
      <c r="B13" s="9" t="s">
        <v>5</v>
      </c>
      <c r="C13" s="28">
        <v>1789.1</v>
      </c>
      <c r="D13" s="28">
        <v>1503.1</v>
      </c>
      <c r="E13" s="29">
        <f t="shared" si="0"/>
        <v>286</v>
      </c>
      <c r="F13" s="7">
        <f>C13/D13*100</f>
        <v>119.02734349012043</v>
      </c>
      <c r="G13" s="23" t="s">
        <v>63</v>
      </c>
    </row>
    <row r="14" spans="1:7" s="18" customFormat="1" ht="34.5" customHeight="1" x14ac:dyDescent="0.25">
      <c r="A14" s="8" t="s">
        <v>43</v>
      </c>
      <c r="B14" s="9" t="s">
        <v>5</v>
      </c>
      <c r="C14" s="28">
        <v>401.3</v>
      </c>
      <c r="D14" s="28" t="s">
        <v>47</v>
      </c>
      <c r="E14" s="29"/>
      <c r="F14" s="7" t="s">
        <v>89</v>
      </c>
      <c r="G14" s="23" t="s">
        <v>63</v>
      </c>
    </row>
    <row r="15" spans="1:7" s="18" customFormat="1" ht="34.5" customHeight="1" x14ac:dyDescent="0.25">
      <c r="A15" s="8" t="s">
        <v>44</v>
      </c>
      <c r="B15" s="9" t="s">
        <v>5</v>
      </c>
      <c r="C15" s="28">
        <v>106.6</v>
      </c>
      <c r="D15" s="28">
        <v>125.3</v>
      </c>
      <c r="E15" s="29">
        <f t="shared" si="0"/>
        <v>-18.700000000000003</v>
      </c>
      <c r="F15" s="7">
        <f>C15/D15*100</f>
        <v>85.075818036711894</v>
      </c>
      <c r="G15" s="23" t="s">
        <v>88</v>
      </c>
    </row>
    <row r="16" spans="1:7" ht="15.75" customHeight="1" x14ac:dyDescent="0.25">
      <c r="A16" s="78" t="s">
        <v>32</v>
      </c>
      <c r="B16" s="79"/>
      <c r="C16" s="79"/>
      <c r="D16" s="79"/>
      <c r="E16" s="79"/>
      <c r="F16" s="79"/>
      <c r="G16" s="80"/>
    </row>
    <row r="17" spans="1:7" s="18" customFormat="1" ht="42" customHeight="1" x14ac:dyDescent="0.25">
      <c r="A17" s="8" t="s">
        <v>50</v>
      </c>
      <c r="B17" s="9" t="s">
        <v>7</v>
      </c>
      <c r="C17" s="11">
        <v>282</v>
      </c>
      <c r="D17" s="11">
        <v>306</v>
      </c>
      <c r="E17" s="11">
        <f>C17-D17</f>
        <v>-24</v>
      </c>
      <c r="F17" s="7">
        <f t="shared" ref="F17:F29" si="1">C17/D17*100</f>
        <v>92.156862745098039</v>
      </c>
      <c r="G17" s="23" t="s">
        <v>87</v>
      </c>
    </row>
    <row r="18" spans="1:7" s="18" customFormat="1" ht="42" customHeight="1" x14ac:dyDescent="0.25">
      <c r="A18" s="24" t="s">
        <v>69</v>
      </c>
      <c r="B18" s="9" t="s">
        <v>7</v>
      </c>
      <c r="C18" s="11">
        <v>148</v>
      </c>
      <c r="D18" s="11">
        <v>155</v>
      </c>
      <c r="E18" s="11">
        <f>C18-D18</f>
        <v>-7</v>
      </c>
      <c r="F18" s="7">
        <f t="shared" si="1"/>
        <v>95.483870967741936</v>
      </c>
      <c r="G18" s="23" t="s">
        <v>67</v>
      </c>
    </row>
    <row r="19" spans="1:7" s="18" customFormat="1" ht="42" customHeight="1" x14ac:dyDescent="0.25">
      <c r="A19" s="24" t="s">
        <v>70</v>
      </c>
      <c r="B19" s="9" t="s">
        <v>7</v>
      </c>
      <c r="C19" s="11">
        <v>581</v>
      </c>
      <c r="D19" s="11">
        <v>619</v>
      </c>
      <c r="E19" s="11">
        <f>C19-D19</f>
        <v>-38</v>
      </c>
      <c r="F19" s="7">
        <f t="shared" si="1"/>
        <v>93.8610662358643</v>
      </c>
      <c r="G19" s="23" t="s">
        <v>67</v>
      </c>
    </row>
    <row r="20" spans="1:7" s="18" customFormat="1" x14ac:dyDescent="0.25">
      <c r="A20" s="78" t="s">
        <v>8</v>
      </c>
      <c r="B20" s="79"/>
      <c r="C20" s="79"/>
      <c r="D20" s="79"/>
      <c r="E20" s="79"/>
      <c r="F20" s="79"/>
      <c r="G20" s="80"/>
    </row>
    <row r="21" spans="1:7" s="18" customFormat="1" ht="58.5" customHeight="1" x14ac:dyDescent="0.25">
      <c r="A21" s="8" t="s">
        <v>52</v>
      </c>
      <c r="B21" s="9" t="s">
        <v>5</v>
      </c>
      <c r="C21" s="7">
        <v>859.2</v>
      </c>
      <c r="D21" s="7">
        <v>1881</v>
      </c>
      <c r="E21" s="11">
        <f>C21-D21</f>
        <v>-1021.8</v>
      </c>
      <c r="F21" s="7">
        <f>C21/D21*100+0.8</f>
        <v>46.477830940988838</v>
      </c>
      <c r="G21" s="23" t="s">
        <v>51</v>
      </c>
    </row>
    <row r="22" spans="1:7" s="18" customFormat="1" ht="25.5" hidden="1" x14ac:dyDescent="0.25">
      <c r="A22" s="49" t="s">
        <v>9</v>
      </c>
      <c r="B22" s="44"/>
      <c r="C22" s="44"/>
      <c r="D22" s="44"/>
      <c r="E22" s="48">
        <f t="shared" ref="E22:E29" si="2">C22-D22</f>
        <v>0</v>
      </c>
      <c r="F22" s="43" t="e">
        <f t="shared" si="1"/>
        <v>#DIV/0!</v>
      </c>
      <c r="G22" s="46"/>
    </row>
    <row r="23" spans="1:7" s="18" customFormat="1" hidden="1" x14ac:dyDescent="0.25">
      <c r="A23" s="49" t="s">
        <v>10</v>
      </c>
      <c r="B23" s="44" t="s">
        <v>5</v>
      </c>
      <c r="C23" s="44">
        <f>SUM(C25:C27)</f>
        <v>0</v>
      </c>
      <c r="D23" s="44">
        <f>SUM(D25:D27)</f>
        <v>0</v>
      </c>
      <c r="E23" s="48">
        <f t="shared" si="2"/>
        <v>0</v>
      </c>
      <c r="F23" s="43" t="e">
        <f t="shared" si="1"/>
        <v>#DIV/0!</v>
      </c>
      <c r="G23" s="47"/>
    </row>
    <row r="24" spans="1:7" s="18" customFormat="1" hidden="1" x14ac:dyDescent="0.25">
      <c r="A24" s="49" t="s">
        <v>11</v>
      </c>
      <c r="B24" s="44"/>
      <c r="C24" s="44"/>
      <c r="D24" s="44"/>
      <c r="E24" s="48">
        <f t="shared" si="2"/>
        <v>0</v>
      </c>
      <c r="F24" s="43" t="e">
        <f t="shared" si="1"/>
        <v>#DIV/0!</v>
      </c>
      <c r="G24" s="46"/>
    </row>
    <row r="25" spans="1:7" s="18" customFormat="1" hidden="1" x14ac:dyDescent="0.25">
      <c r="A25" s="49" t="s">
        <v>12</v>
      </c>
      <c r="B25" s="44" t="s">
        <v>5</v>
      </c>
      <c r="C25" s="44"/>
      <c r="D25" s="44"/>
      <c r="E25" s="48">
        <f t="shared" si="2"/>
        <v>0</v>
      </c>
      <c r="F25" s="43" t="e">
        <f t="shared" si="1"/>
        <v>#DIV/0!</v>
      </c>
      <c r="G25" s="47"/>
    </row>
    <row r="26" spans="1:7" s="18" customFormat="1" hidden="1" x14ac:dyDescent="0.25">
      <c r="A26" s="49" t="s">
        <v>13</v>
      </c>
      <c r="B26" s="44" t="s">
        <v>5</v>
      </c>
      <c r="C26" s="44"/>
      <c r="D26" s="44"/>
      <c r="E26" s="48">
        <f t="shared" si="2"/>
        <v>0</v>
      </c>
      <c r="F26" s="43" t="e">
        <f t="shared" si="1"/>
        <v>#DIV/0!</v>
      </c>
      <c r="G26" s="47"/>
    </row>
    <row r="27" spans="1:7" s="18" customFormat="1" hidden="1" x14ac:dyDescent="0.25">
      <c r="A27" s="49" t="s">
        <v>14</v>
      </c>
      <c r="B27" s="44" t="s">
        <v>5</v>
      </c>
      <c r="C27" s="44"/>
      <c r="D27" s="44"/>
      <c r="E27" s="48">
        <f t="shared" si="2"/>
        <v>0</v>
      </c>
      <c r="F27" s="43" t="e">
        <f t="shared" si="1"/>
        <v>#DIV/0!</v>
      </c>
      <c r="G27" s="47"/>
    </row>
    <row r="28" spans="1:7" s="18" customFormat="1" hidden="1" x14ac:dyDescent="0.25">
      <c r="A28" s="49" t="s">
        <v>15</v>
      </c>
      <c r="B28" s="44" t="s">
        <v>5</v>
      </c>
      <c r="C28" s="45"/>
      <c r="D28" s="45"/>
      <c r="E28" s="48">
        <f t="shared" si="2"/>
        <v>0</v>
      </c>
      <c r="F28" s="43" t="e">
        <f t="shared" si="1"/>
        <v>#DIV/0!</v>
      </c>
      <c r="G28" s="47"/>
    </row>
    <row r="29" spans="1:7" s="18" customFormat="1" ht="50.25" customHeight="1" x14ac:dyDescent="0.25">
      <c r="A29" s="8" t="s">
        <v>82</v>
      </c>
      <c r="B29" s="9" t="s">
        <v>81</v>
      </c>
      <c r="C29" s="51">
        <v>728</v>
      </c>
      <c r="D29" s="51">
        <v>2263</v>
      </c>
      <c r="E29" s="11">
        <f t="shared" si="2"/>
        <v>-1535</v>
      </c>
      <c r="F29" s="7">
        <f t="shared" si="1"/>
        <v>32.169686257180736</v>
      </c>
      <c r="G29" s="23" t="s">
        <v>83</v>
      </c>
    </row>
    <row r="30" spans="1:7" s="18" customFormat="1" ht="104.25" customHeight="1" x14ac:dyDescent="0.25">
      <c r="A30" s="17" t="s">
        <v>71</v>
      </c>
      <c r="B30" s="9" t="s">
        <v>5</v>
      </c>
      <c r="C30" s="7">
        <v>-224.6</v>
      </c>
      <c r="D30" s="7">
        <v>-162.1</v>
      </c>
      <c r="E30" s="11" t="s">
        <v>29</v>
      </c>
      <c r="F30" s="7" t="s">
        <v>29</v>
      </c>
      <c r="G30" s="23" t="s">
        <v>90</v>
      </c>
    </row>
    <row r="31" spans="1:7" s="18" customFormat="1" x14ac:dyDescent="0.25">
      <c r="A31" s="78" t="s">
        <v>64</v>
      </c>
      <c r="B31" s="79"/>
      <c r="C31" s="79"/>
      <c r="D31" s="79"/>
      <c r="E31" s="79"/>
      <c r="F31" s="79"/>
      <c r="G31" s="80"/>
    </row>
    <row r="32" spans="1:7" s="21" customFormat="1" ht="48" hidden="1" customHeight="1" x14ac:dyDescent="0.25">
      <c r="A32" s="52" t="s">
        <v>68</v>
      </c>
      <c r="B32" s="53" t="s">
        <v>16</v>
      </c>
      <c r="C32" s="54"/>
      <c r="D32" s="54"/>
      <c r="E32" s="54"/>
      <c r="F32" s="54"/>
      <c r="G32" s="55"/>
    </row>
    <row r="33" spans="1:7" s="21" customFormat="1" ht="42.75" hidden="1" customHeight="1" x14ac:dyDescent="0.25">
      <c r="A33" s="56" t="s">
        <v>58</v>
      </c>
      <c r="B33" s="53" t="s">
        <v>16</v>
      </c>
      <c r="C33" s="57"/>
      <c r="D33" s="57"/>
      <c r="E33" s="57"/>
      <c r="F33" s="54"/>
      <c r="G33" s="53"/>
    </row>
    <row r="34" spans="1:7" s="21" customFormat="1" ht="25.5" hidden="1" x14ac:dyDescent="0.25">
      <c r="A34" s="58" t="s">
        <v>17</v>
      </c>
      <c r="B34" s="59" t="s">
        <v>18</v>
      </c>
      <c r="C34" s="60" t="e">
        <f>C33/1000/C32*100</f>
        <v>#DIV/0!</v>
      </c>
      <c r="D34" s="60" t="e">
        <f>D33/1000/D32*100</f>
        <v>#DIV/0!</v>
      </c>
      <c r="E34" s="60"/>
      <c r="F34" s="61" t="s">
        <v>29</v>
      </c>
      <c r="G34" s="62"/>
    </row>
    <row r="35" spans="1:7" s="18" customFormat="1" ht="42" customHeight="1" x14ac:dyDescent="0.25">
      <c r="A35" s="8" t="s">
        <v>54</v>
      </c>
      <c r="B35" s="9" t="s">
        <v>16</v>
      </c>
      <c r="C35" s="73">
        <v>8866</v>
      </c>
      <c r="D35" s="73">
        <v>8788</v>
      </c>
      <c r="E35" s="73">
        <f>C35-D35</f>
        <v>78</v>
      </c>
      <c r="F35" s="29">
        <f t="shared" ref="F35" si="3">C35/D35*100</f>
        <v>100.88757396449704</v>
      </c>
      <c r="G35" s="81" t="s">
        <v>84</v>
      </c>
    </row>
    <row r="36" spans="1:7" s="18" customFormat="1" ht="33.75" customHeight="1" x14ac:dyDescent="0.25">
      <c r="A36" s="8" t="s">
        <v>55</v>
      </c>
      <c r="B36" s="9" t="s">
        <v>19</v>
      </c>
      <c r="C36" s="31">
        <v>123554.1</v>
      </c>
      <c r="D36" s="31">
        <v>109965.1</v>
      </c>
      <c r="E36" s="31">
        <f>C36-D36</f>
        <v>13589</v>
      </c>
      <c r="F36" s="29">
        <f t="shared" ref="F36:F37" si="4">C36/D36*100</f>
        <v>112.35755707947339</v>
      </c>
      <c r="G36" s="82"/>
    </row>
    <row r="37" spans="1:7" s="18" customFormat="1" ht="33.75" customHeight="1" x14ac:dyDescent="0.25">
      <c r="A37" s="8" t="s">
        <v>65</v>
      </c>
      <c r="B37" s="9" t="s">
        <v>19</v>
      </c>
      <c r="C37" s="29">
        <v>0</v>
      </c>
      <c r="D37" s="29">
        <v>0</v>
      </c>
      <c r="E37" s="29">
        <f t="shared" ref="E37" si="5">C37-D37</f>
        <v>0</v>
      </c>
      <c r="F37" s="41" t="e">
        <f t="shared" si="4"/>
        <v>#DIV/0!</v>
      </c>
      <c r="G37" s="50"/>
    </row>
    <row r="38" spans="1:7" s="18" customFormat="1" hidden="1" x14ac:dyDescent="0.25">
      <c r="A38" s="78" t="s">
        <v>20</v>
      </c>
      <c r="B38" s="79"/>
      <c r="C38" s="79"/>
      <c r="D38" s="79"/>
      <c r="E38" s="79"/>
      <c r="F38" s="79"/>
      <c r="G38" s="80"/>
    </row>
    <row r="39" spans="1:7" s="21" customFormat="1" ht="41.25" hidden="1" x14ac:dyDescent="0.25">
      <c r="A39" s="19" t="s">
        <v>56</v>
      </c>
      <c r="B39" s="20" t="s">
        <v>2</v>
      </c>
      <c r="C39" s="26"/>
      <c r="D39" s="26"/>
      <c r="E39" s="26"/>
      <c r="F39" s="22"/>
      <c r="G39" s="32"/>
    </row>
    <row r="40" spans="1:7" s="21" customFormat="1" ht="15" hidden="1" customHeight="1" x14ac:dyDescent="0.25">
      <c r="A40" s="19" t="s">
        <v>21</v>
      </c>
      <c r="B40" s="20"/>
      <c r="C40" s="20"/>
      <c r="D40" s="20"/>
      <c r="E40" s="20"/>
      <c r="F40" s="20"/>
      <c r="G40" s="40"/>
    </row>
    <row r="41" spans="1:7" s="21" customFormat="1" hidden="1" x14ac:dyDescent="0.25">
      <c r="A41" s="19" t="s">
        <v>22</v>
      </c>
      <c r="B41" s="20" t="s">
        <v>2</v>
      </c>
      <c r="C41" s="26"/>
      <c r="D41" s="26"/>
      <c r="E41" s="26"/>
      <c r="F41" s="22"/>
      <c r="G41" s="25"/>
    </row>
    <row r="42" spans="1:7" s="21" customFormat="1" ht="25.5" hidden="1" x14ac:dyDescent="0.25">
      <c r="A42" s="19" t="s">
        <v>23</v>
      </c>
      <c r="B42" s="20" t="s">
        <v>2</v>
      </c>
      <c r="C42" s="20"/>
      <c r="D42" s="20"/>
      <c r="E42" s="20"/>
      <c r="F42" s="22"/>
      <c r="G42" s="25"/>
    </row>
    <row r="43" spans="1:7" s="21" customFormat="1" ht="15.75" hidden="1" customHeight="1" x14ac:dyDescent="0.25">
      <c r="A43" s="19" t="s">
        <v>24</v>
      </c>
      <c r="B43" s="20" t="s">
        <v>2</v>
      </c>
      <c r="C43" s="26"/>
      <c r="D43" s="26"/>
      <c r="E43" s="26"/>
      <c r="F43" s="22"/>
      <c r="G43" s="25"/>
    </row>
    <row r="44" spans="1:7" ht="25.5" hidden="1" x14ac:dyDescent="0.25">
      <c r="A44" s="8" t="s">
        <v>25</v>
      </c>
      <c r="B44" s="9" t="s">
        <v>2</v>
      </c>
      <c r="C44" s="9"/>
      <c r="D44" s="9"/>
      <c r="E44" s="9"/>
      <c r="F44" s="7" t="e">
        <f t="shared" ref="F44:F45" si="6">C44/D44*100</f>
        <v>#DIV/0!</v>
      </c>
      <c r="G44" s="10"/>
    </row>
    <row r="45" spans="1:7" ht="15.75" hidden="1" customHeight="1" x14ac:dyDescent="0.25">
      <c r="A45" s="8" t="s">
        <v>37</v>
      </c>
      <c r="B45" s="9" t="s">
        <v>2</v>
      </c>
      <c r="C45" s="11"/>
      <c r="D45" s="11"/>
      <c r="E45" s="11"/>
      <c r="F45" s="7" t="e">
        <f t="shared" si="6"/>
        <v>#DIV/0!</v>
      </c>
      <c r="G45" s="10"/>
    </row>
    <row r="46" spans="1:7" ht="14.25" hidden="1" customHeight="1" x14ac:dyDescent="0.25">
      <c r="A46" s="8" t="s">
        <v>38</v>
      </c>
      <c r="B46" s="9"/>
      <c r="C46" s="11"/>
      <c r="D46" s="11"/>
      <c r="E46" s="11"/>
      <c r="F46" s="11"/>
      <c r="G46" s="10"/>
    </row>
    <row r="47" spans="1:7" hidden="1" x14ac:dyDescent="0.25">
      <c r="A47" s="8" t="s">
        <v>26</v>
      </c>
      <c r="B47" s="9" t="s">
        <v>2</v>
      </c>
      <c r="C47" s="11"/>
      <c r="D47" s="11"/>
      <c r="E47" s="11"/>
      <c r="F47" s="7" t="e">
        <f t="shared" ref="F47:F51" si="7">C47/D47*100</f>
        <v>#DIV/0!</v>
      </c>
      <c r="G47" s="10"/>
    </row>
    <row r="48" spans="1:7" hidden="1" x14ac:dyDescent="0.25">
      <c r="A48" s="8" t="s">
        <v>27</v>
      </c>
      <c r="B48" s="9" t="s">
        <v>2</v>
      </c>
      <c r="C48" s="11"/>
      <c r="D48" s="11"/>
      <c r="E48" s="11"/>
      <c r="F48" s="7" t="e">
        <f t="shared" si="7"/>
        <v>#DIV/0!</v>
      </c>
      <c r="G48" s="10"/>
    </row>
    <row r="49" spans="1:7" hidden="1" x14ac:dyDescent="0.25">
      <c r="A49" s="8" t="s">
        <v>28</v>
      </c>
      <c r="B49" s="9" t="s">
        <v>2</v>
      </c>
      <c r="C49" s="11"/>
      <c r="D49" s="11"/>
      <c r="E49" s="11"/>
      <c r="F49" s="7" t="e">
        <f t="shared" si="7"/>
        <v>#DIV/0!</v>
      </c>
      <c r="G49" s="10"/>
    </row>
    <row r="50" spans="1:7" ht="40.5" hidden="1" customHeight="1" x14ac:dyDescent="0.25">
      <c r="A50" s="8" t="s">
        <v>34</v>
      </c>
      <c r="B50" s="9" t="s">
        <v>2</v>
      </c>
      <c r="C50" s="11"/>
      <c r="D50" s="11"/>
      <c r="E50" s="11"/>
      <c r="F50" s="7" t="e">
        <f t="shared" si="7"/>
        <v>#DIV/0!</v>
      </c>
      <c r="G50" s="9"/>
    </row>
    <row r="51" spans="1:7" ht="14.25" hidden="1" customHeight="1" x14ac:dyDescent="0.25">
      <c r="A51" s="8" t="s">
        <v>35</v>
      </c>
      <c r="B51" s="9" t="s">
        <v>36</v>
      </c>
      <c r="C51" s="11"/>
      <c r="D51" s="11"/>
      <c r="E51" s="11"/>
      <c r="F51" s="7" t="e">
        <f t="shared" si="7"/>
        <v>#DIV/0!</v>
      </c>
      <c r="G51" s="10"/>
    </row>
    <row r="52" spans="1:7" ht="11.25" customHeight="1" x14ac:dyDescent="0.25">
      <c r="A52" s="2"/>
      <c r="B52" s="2"/>
      <c r="C52" s="2"/>
      <c r="D52" s="2"/>
      <c r="E52" s="2"/>
      <c r="F52" s="2"/>
      <c r="G52" s="2"/>
    </row>
    <row r="53" spans="1:7" hidden="1" x14ac:dyDescent="0.25">
      <c r="A53" s="3" t="s">
        <v>31</v>
      </c>
      <c r="B53" s="2"/>
      <c r="C53" s="2"/>
      <c r="D53" s="2"/>
      <c r="E53" s="2"/>
      <c r="F53" s="2"/>
      <c r="G53" s="2"/>
    </row>
    <row r="54" spans="1:7" ht="18.75" hidden="1" customHeight="1" x14ac:dyDescent="0.25">
      <c r="A54" s="77" t="s">
        <v>40</v>
      </c>
      <c r="B54" s="77"/>
      <c r="C54" s="77"/>
      <c r="D54" s="77"/>
      <c r="E54" s="77"/>
      <c r="F54" s="77"/>
      <c r="G54" s="77"/>
    </row>
    <row r="55" spans="1:7" ht="18.75" hidden="1" customHeight="1" x14ac:dyDescent="0.25">
      <c r="A55" s="77" t="s">
        <v>39</v>
      </c>
      <c r="B55" s="77"/>
      <c r="C55" s="77"/>
      <c r="D55" s="77"/>
      <c r="E55" s="77"/>
      <c r="F55" s="77"/>
      <c r="G55" s="77"/>
    </row>
    <row r="56" spans="1:7" ht="52.5" hidden="1" customHeight="1" x14ac:dyDescent="0.25">
      <c r="A56" s="86" t="s">
        <v>33</v>
      </c>
      <c r="B56" s="86"/>
      <c r="C56" s="86"/>
      <c r="D56" s="86"/>
      <c r="E56" s="86"/>
      <c r="F56" s="86"/>
      <c r="G56" s="86"/>
    </row>
    <row r="57" spans="1:7" ht="4.5" customHeight="1" x14ac:dyDescent="0.25">
      <c r="A57" s="4"/>
      <c r="B57" s="5"/>
      <c r="C57" s="5"/>
      <c r="D57" s="5"/>
      <c r="E57" s="5"/>
      <c r="F57" s="5"/>
      <c r="G57" s="5"/>
    </row>
    <row r="58" spans="1:7" x14ac:dyDescent="0.25">
      <c r="A58" s="6"/>
      <c r="B58" s="5"/>
      <c r="C58" s="5"/>
      <c r="D58" s="5"/>
      <c r="E58" s="5"/>
      <c r="F58" s="5"/>
      <c r="G58" s="5"/>
    </row>
    <row r="59" spans="1:7" ht="16.5" customHeight="1" x14ac:dyDescent="0.25">
      <c r="A59" s="87" t="s">
        <v>41</v>
      </c>
      <c r="B59" s="87"/>
      <c r="C59" s="87"/>
      <c r="D59" s="5"/>
      <c r="E59" s="5"/>
      <c r="F59" s="5"/>
      <c r="G59" s="5"/>
    </row>
    <row r="60" spans="1:7" ht="33.75" customHeight="1" x14ac:dyDescent="0.25">
      <c r="A60" s="88" t="s">
        <v>48</v>
      </c>
      <c r="B60" s="88"/>
      <c r="C60" s="88"/>
      <c r="D60" s="88"/>
      <c r="E60" s="88"/>
      <c r="F60" s="88"/>
      <c r="G60" s="88"/>
    </row>
    <row r="61" spans="1:7" ht="26.25" customHeight="1" x14ac:dyDescent="0.25">
      <c r="A61" s="90" t="s">
        <v>76</v>
      </c>
      <c r="B61" s="90"/>
      <c r="C61" s="90"/>
      <c r="D61" s="90"/>
      <c r="E61" s="90"/>
      <c r="F61" s="90"/>
      <c r="G61" s="90"/>
    </row>
    <row r="62" spans="1:7" ht="16.5" x14ac:dyDescent="0.25">
      <c r="A62" s="89" t="s">
        <v>75</v>
      </c>
      <c r="B62" s="89"/>
    </row>
  </sheetData>
  <mergeCells count="20">
    <mergeCell ref="A55:G55"/>
    <mergeCell ref="A56:G56"/>
    <mergeCell ref="A59:C59"/>
    <mergeCell ref="A60:G60"/>
    <mergeCell ref="A62:B62"/>
    <mergeCell ref="A61:G61"/>
    <mergeCell ref="A1:G1"/>
    <mergeCell ref="A2:G2"/>
    <mergeCell ref="A4:A5"/>
    <mergeCell ref="B4:B5"/>
    <mergeCell ref="C4:C5"/>
    <mergeCell ref="D4:D5"/>
    <mergeCell ref="E4:F4"/>
    <mergeCell ref="G4:G5"/>
    <mergeCell ref="A54:G54"/>
    <mergeCell ref="A16:G16"/>
    <mergeCell ref="A20:G20"/>
    <mergeCell ref="A31:G31"/>
    <mergeCell ref="G35:G36"/>
    <mergeCell ref="A38:G38"/>
  </mergeCells>
  <pageMargins left="0.39370078740157483" right="0" top="0" bottom="0" header="0" footer="0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="115" zoomScaleNormal="115" workbookViewId="0">
      <pane ySplit="5" topLeftCell="A9" activePane="bottomLeft" state="frozen"/>
      <selection pane="bottomLeft" activeCell="D12" sqref="D12"/>
    </sheetView>
  </sheetViews>
  <sheetFormatPr defaultRowHeight="15" x14ac:dyDescent="0.25"/>
  <cols>
    <col min="1" max="1" width="33.140625" style="1" customWidth="1"/>
    <col min="2" max="2" width="12" style="1" customWidth="1"/>
    <col min="3" max="3" width="14" style="64" customWidth="1"/>
    <col min="4" max="4" width="14" style="1" customWidth="1"/>
    <col min="5" max="6" width="9.85546875" style="1" customWidth="1"/>
    <col min="7" max="7" width="35" style="1" customWidth="1"/>
    <col min="8" max="16384" width="9.140625" style="1"/>
  </cols>
  <sheetData>
    <row r="1" spans="1:7" ht="19.5" customHeight="1" x14ac:dyDescent="0.25">
      <c r="A1" s="83" t="s">
        <v>59</v>
      </c>
      <c r="B1" s="83"/>
      <c r="C1" s="83"/>
      <c r="D1" s="83"/>
      <c r="E1" s="83"/>
      <c r="F1" s="83"/>
      <c r="G1" s="83"/>
    </row>
    <row r="2" spans="1:7" ht="15.75" customHeight="1" x14ac:dyDescent="0.25">
      <c r="A2" s="83" t="s">
        <v>91</v>
      </c>
      <c r="B2" s="83"/>
      <c r="C2" s="83"/>
      <c r="D2" s="83"/>
      <c r="E2" s="83"/>
      <c r="F2" s="83"/>
      <c r="G2" s="83"/>
    </row>
    <row r="4" spans="1:7" ht="39" customHeight="1" x14ac:dyDescent="0.25">
      <c r="A4" s="84" t="s">
        <v>0</v>
      </c>
      <c r="B4" s="84" t="s">
        <v>1</v>
      </c>
      <c r="C4" s="84" t="s">
        <v>92</v>
      </c>
      <c r="D4" s="84" t="s">
        <v>78</v>
      </c>
      <c r="E4" s="85" t="s">
        <v>61</v>
      </c>
      <c r="F4" s="85"/>
      <c r="G4" s="84" t="s">
        <v>30</v>
      </c>
    </row>
    <row r="5" spans="1:7" x14ac:dyDescent="0.25">
      <c r="A5" s="84"/>
      <c r="B5" s="84"/>
      <c r="C5" s="84"/>
      <c r="D5" s="84"/>
      <c r="E5" s="27" t="s">
        <v>60</v>
      </c>
      <c r="F5" s="27" t="s">
        <v>18</v>
      </c>
      <c r="G5" s="84"/>
    </row>
    <row r="6" spans="1:7" x14ac:dyDescent="0.25">
      <c r="A6" s="12" t="s">
        <v>3</v>
      </c>
      <c r="B6" s="13"/>
      <c r="C6" s="65"/>
      <c r="D6" s="13"/>
      <c r="E6" s="13"/>
      <c r="F6" s="13"/>
      <c r="G6" s="10"/>
    </row>
    <row r="7" spans="1:7" ht="56.25" customHeight="1" x14ac:dyDescent="0.25">
      <c r="A7" s="30" t="s">
        <v>66</v>
      </c>
      <c r="B7" s="9" t="s">
        <v>4</v>
      </c>
      <c r="C7" s="31">
        <v>19877.099999999999</v>
      </c>
      <c r="D7" s="31">
        <v>17051.5</v>
      </c>
      <c r="E7" s="29">
        <f>C7-D7</f>
        <v>2825.5999999999985</v>
      </c>
      <c r="F7" s="29">
        <f>C7/D7*100</f>
        <v>116.57097616045509</v>
      </c>
      <c r="G7" s="63" t="s">
        <v>77</v>
      </c>
    </row>
    <row r="8" spans="1:7" s="18" customFormat="1" ht="66.75" x14ac:dyDescent="0.25">
      <c r="A8" s="8" t="s">
        <v>49</v>
      </c>
      <c r="B8" s="9" t="s">
        <v>4</v>
      </c>
      <c r="C8" s="28" t="s">
        <v>47</v>
      </c>
      <c r="D8" s="28" t="s">
        <v>47</v>
      </c>
      <c r="E8" s="28"/>
      <c r="F8" s="29">
        <v>110.9</v>
      </c>
      <c r="G8" s="63" t="s">
        <v>77</v>
      </c>
    </row>
    <row r="9" spans="1:7" s="18" customFormat="1" ht="70.5" customHeight="1" x14ac:dyDescent="0.25">
      <c r="A9" s="8" t="s">
        <v>45</v>
      </c>
      <c r="B9" s="9" t="s">
        <v>4</v>
      </c>
      <c r="C9" s="28" t="s">
        <v>47</v>
      </c>
      <c r="D9" s="28" t="s">
        <v>47</v>
      </c>
      <c r="E9" s="28" t="s">
        <v>47</v>
      </c>
      <c r="F9" s="28">
        <v>116.7</v>
      </c>
      <c r="G9" s="63" t="s">
        <v>77</v>
      </c>
    </row>
    <row r="10" spans="1:7" s="18" customFormat="1" ht="84" customHeight="1" x14ac:dyDescent="0.25">
      <c r="A10" s="8" t="s">
        <v>46</v>
      </c>
      <c r="B10" s="9" t="s">
        <v>5</v>
      </c>
      <c r="C10" s="31">
        <v>1896</v>
      </c>
      <c r="D10" s="31">
        <v>1669.5</v>
      </c>
      <c r="E10" s="29">
        <f t="shared" ref="E10:E15" si="0">C10-D10</f>
        <v>226.5</v>
      </c>
      <c r="F10" s="29">
        <f>C10/D10*100</f>
        <v>113.56693620844564</v>
      </c>
      <c r="G10" s="63" t="s">
        <v>77</v>
      </c>
    </row>
    <row r="11" spans="1:7" s="18" customFormat="1" ht="96" customHeight="1" x14ac:dyDescent="0.25">
      <c r="A11" s="8" t="s">
        <v>62</v>
      </c>
      <c r="B11" s="9" t="s">
        <v>5</v>
      </c>
      <c r="C11" s="28" t="s">
        <v>47</v>
      </c>
      <c r="D11" s="28">
        <v>132.69999999999999</v>
      </c>
      <c r="E11" s="28" t="s">
        <v>47</v>
      </c>
      <c r="F11" s="28" t="s">
        <v>47</v>
      </c>
      <c r="G11" s="72"/>
    </row>
    <row r="12" spans="1:7" x14ac:dyDescent="0.25">
      <c r="A12" s="12" t="s">
        <v>6</v>
      </c>
      <c r="B12" s="14"/>
      <c r="C12" s="66"/>
      <c r="D12" s="14"/>
      <c r="E12" s="14"/>
      <c r="F12" s="15"/>
      <c r="G12" s="16"/>
    </row>
    <row r="13" spans="1:7" s="18" customFormat="1" ht="15.75" x14ac:dyDescent="0.25">
      <c r="A13" s="8" t="s">
        <v>42</v>
      </c>
      <c r="B13" s="9" t="s">
        <v>5</v>
      </c>
      <c r="C13" s="11">
        <v>3584.6</v>
      </c>
      <c r="D13" s="11">
        <v>2989.3</v>
      </c>
      <c r="E13" s="29">
        <f t="shared" si="0"/>
        <v>595.29999999999973</v>
      </c>
      <c r="F13" s="7">
        <f>C13/D13*100</f>
        <v>119.91436122169068</v>
      </c>
      <c r="G13" s="81" t="s">
        <v>79</v>
      </c>
    </row>
    <row r="14" spans="1:7" s="18" customFormat="1" ht="34.5" customHeight="1" x14ac:dyDescent="0.25">
      <c r="A14" s="8" t="s">
        <v>43</v>
      </c>
      <c r="B14" s="9" t="s">
        <v>5</v>
      </c>
      <c r="C14" s="76">
        <v>1260.5</v>
      </c>
      <c r="D14" s="28" t="s">
        <v>47</v>
      </c>
      <c r="E14" s="74"/>
      <c r="F14" s="7" t="s">
        <v>97</v>
      </c>
      <c r="G14" s="82"/>
    </row>
    <row r="15" spans="1:7" s="18" customFormat="1" ht="30.75" customHeight="1" x14ac:dyDescent="0.25">
      <c r="A15" s="8" t="s">
        <v>44</v>
      </c>
      <c r="B15" s="9" t="s">
        <v>5</v>
      </c>
      <c r="C15" s="11">
        <v>215.2</v>
      </c>
      <c r="D15" s="11">
        <v>254.2</v>
      </c>
      <c r="E15" s="29">
        <f t="shared" si="0"/>
        <v>-39</v>
      </c>
      <c r="F15" s="7">
        <f>C15/D15*100</f>
        <v>84.657749803304483</v>
      </c>
      <c r="G15" s="91"/>
    </row>
    <row r="16" spans="1:7" ht="15.75" customHeight="1" x14ac:dyDescent="0.25">
      <c r="A16" s="78" t="s">
        <v>32</v>
      </c>
      <c r="B16" s="79"/>
      <c r="C16" s="79"/>
      <c r="D16" s="79"/>
      <c r="E16" s="79"/>
      <c r="F16" s="79"/>
      <c r="G16" s="80"/>
    </row>
    <row r="17" spans="1:7" s="18" customFormat="1" ht="42" customHeight="1" x14ac:dyDescent="0.25">
      <c r="A17" s="8" t="s">
        <v>50</v>
      </c>
      <c r="B17" s="9" t="s">
        <v>7</v>
      </c>
      <c r="C17" s="11">
        <v>278</v>
      </c>
      <c r="D17" s="11">
        <v>286</v>
      </c>
      <c r="E17" s="11">
        <f>C17-D17</f>
        <v>-8</v>
      </c>
      <c r="F17" s="7">
        <f>C17/D17*100</f>
        <v>97.2027972027972</v>
      </c>
      <c r="G17" s="23" t="s">
        <v>94</v>
      </c>
    </row>
    <row r="18" spans="1:7" s="18" customFormat="1" ht="43.5" customHeight="1" x14ac:dyDescent="0.25">
      <c r="A18" s="24" t="s">
        <v>72</v>
      </c>
      <c r="B18" s="9" t="s">
        <v>7</v>
      </c>
      <c r="C18" s="11">
        <v>136</v>
      </c>
      <c r="D18" s="11">
        <v>149</v>
      </c>
      <c r="E18" s="11">
        <f>C18-D18</f>
        <v>-13</v>
      </c>
      <c r="F18" s="7">
        <f t="shared" ref="F18:F29" si="1">C18/D18*100</f>
        <v>91.275167785234899</v>
      </c>
      <c r="G18" s="23" t="s">
        <v>67</v>
      </c>
    </row>
    <row r="19" spans="1:7" s="18" customFormat="1" ht="49.5" customHeight="1" x14ac:dyDescent="0.25">
      <c r="A19" s="24" t="s">
        <v>73</v>
      </c>
      <c r="B19" s="9" t="s">
        <v>7</v>
      </c>
      <c r="C19" s="11">
        <v>546</v>
      </c>
      <c r="D19" s="11">
        <v>553</v>
      </c>
      <c r="E19" s="11">
        <f>C19-D19</f>
        <v>-7</v>
      </c>
      <c r="F19" s="7">
        <f t="shared" ref="F19" si="2">C19/D19*100</f>
        <v>98.734177215189874</v>
      </c>
      <c r="G19" s="23" t="s">
        <v>67</v>
      </c>
    </row>
    <row r="20" spans="1:7" s="18" customFormat="1" x14ac:dyDescent="0.25">
      <c r="A20" s="78" t="s">
        <v>8</v>
      </c>
      <c r="B20" s="79"/>
      <c r="C20" s="79"/>
      <c r="D20" s="79"/>
      <c r="E20" s="79"/>
      <c r="F20" s="79"/>
      <c r="G20" s="80"/>
    </row>
    <row r="21" spans="1:7" s="18" customFormat="1" ht="63.75" customHeight="1" x14ac:dyDescent="0.25">
      <c r="A21" s="8" t="s">
        <v>52</v>
      </c>
      <c r="B21" s="9" t="s">
        <v>5</v>
      </c>
      <c r="C21" s="7">
        <v>1878</v>
      </c>
      <c r="D21" s="7">
        <v>3180.5</v>
      </c>
      <c r="E21" s="11">
        <f>C21-D21</f>
        <v>-1302.5</v>
      </c>
      <c r="F21" s="7">
        <f t="shared" si="1"/>
        <v>59.047319603835881</v>
      </c>
      <c r="G21" s="23" t="s">
        <v>51</v>
      </c>
    </row>
    <row r="22" spans="1:7" s="18" customFormat="1" ht="25.5" hidden="1" customHeight="1" x14ac:dyDescent="0.25">
      <c r="A22" s="8" t="s">
        <v>9</v>
      </c>
      <c r="B22" s="9"/>
      <c r="C22" s="53"/>
      <c r="D22" s="53"/>
      <c r="E22" s="68">
        <f t="shared" ref="E22:E30" si="3">C22-D22</f>
        <v>0</v>
      </c>
      <c r="F22" s="54" t="e">
        <f t="shared" si="1"/>
        <v>#DIV/0!</v>
      </c>
      <c r="G22" s="46"/>
    </row>
    <row r="23" spans="1:7" s="18" customFormat="1" ht="15" hidden="1" customHeight="1" x14ac:dyDescent="0.25">
      <c r="A23" s="8" t="s">
        <v>10</v>
      </c>
      <c r="B23" s="9" t="s">
        <v>5</v>
      </c>
      <c r="C23" s="53">
        <f>SUM(C25:C27)</f>
        <v>0</v>
      </c>
      <c r="D23" s="53">
        <f>SUM(D25:D27)</f>
        <v>0</v>
      </c>
      <c r="E23" s="68">
        <f t="shared" si="3"/>
        <v>0</v>
      </c>
      <c r="F23" s="54" t="e">
        <f t="shared" si="1"/>
        <v>#DIV/0!</v>
      </c>
      <c r="G23" s="47"/>
    </row>
    <row r="24" spans="1:7" s="18" customFormat="1" ht="15" hidden="1" customHeight="1" x14ac:dyDescent="0.25">
      <c r="A24" s="8" t="s">
        <v>11</v>
      </c>
      <c r="B24" s="9"/>
      <c r="C24" s="53"/>
      <c r="D24" s="53"/>
      <c r="E24" s="68">
        <f t="shared" si="3"/>
        <v>0</v>
      </c>
      <c r="F24" s="54" t="e">
        <f t="shared" si="1"/>
        <v>#DIV/0!</v>
      </c>
      <c r="G24" s="46"/>
    </row>
    <row r="25" spans="1:7" s="18" customFormat="1" ht="15" hidden="1" customHeight="1" x14ac:dyDescent="0.25">
      <c r="A25" s="8" t="s">
        <v>12</v>
      </c>
      <c r="B25" s="9" t="s">
        <v>5</v>
      </c>
      <c r="C25" s="53"/>
      <c r="D25" s="53"/>
      <c r="E25" s="68">
        <f t="shared" si="3"/>
        <v>0</v>
      </c>
      <c r="F25" s="54" t="e">
        <f t="shared" si="1"/>
        <v>#DIV/0!</v>
      </c>
      <c r="G25" s="47"/>
    </row>
    <row r="26" spans="1:7" s="18" customFormat="1" ht="15" hidden="1" customHeight="1" x14ac:dyDescent="0.25">
      <c r="A26" s="8" t="s">
        <v>13</v>
      </c>
      <c r="B26" s="9" t="s">
        <v>5</v>
      </c>
      <c r="C26" s="53"/>
      <c r="D26" s="53"/>
      <c r="E26" s="68">
        <f t="shared" si="3"/>
        <v>0</v>
      </c>
      <c r="F26" s="54" t="e">
        <f t="shared" si="1"/>
        <v>#DIV/0!</v>
      </c>
      <c r="G26" s="47"/>
    </row>
    <row r="27" spans="1:7" s="18" customFormat="1" ht="15" hidden="1" customHeight="1" x14ac:dyDescent="0.25">
      <c r="A27" s="8" t="s">
        <v>14</v>
      </c>
      <c r="B27" s="9" t="s">
        <v>5</v>
      </c>
      <c r="C27" s="53"/>
      <c r="D27" s="53"/>
      <c r="E27" s="68">
        <f t="shared" si="3"/>
        <v>0</v>
      </c>
      <c r="F27" s="54" t="e">
        <f t="shared" si="1"/>
        <v>#DIV/0!</v>
      </c>
      <c r="G27" s="47"/>
    </row>
    <row r="28" spans="1:7" s="18" customFormat="1" ht="15" hidden="1" customHeight="1" x14ac:dyDescent="0.25">
      <c r="A28" s="8" t="s">
        <v>15</v>
      </c>
      <c r="B28" s="9" t="s">
        <v>5</v>
      </c>
      <c r="C28" s="67"/>
      <c r="D28" s="67"/>
      <c r="E28" s="68">
        <f t="shared" si="3"/>
        <v>0</v>
      </c>
      <c r="F28" s="54" t="e">
        <f t="shared" si="1"/>
        <v>#DIV/0!</v>
      </c>
      <c r="G28" s="47"/>
    </row>
    <row r="29" spans="1:7" s="18" customFormat="1" ht="50.25" customHeight="1" x14ac:dyDescent="0.25">
      <c r="A29" s="8" t="s">
        <v>82</v>
      </c>
      <c r="B29" s="9" t="s">
        <v>81</v>
      </c>
      <c r="C29" s="51">
        <v>728</v>
      </c>
      <c r="D29" s="51">
        <v>2597</v>
      </c>
      <c r="E29" s="11">
        <f t="shared" si="3"/>
        <v>-1869</v>
      </c>
      <c r="F29" s="7">
        <f t="shared" si="1"/>
        <v>28.032345013477091</v>
      </c>
      <c r="G29" s="23" t="s">
        <v>83</v>
      </c>
    </row>
    <row r="30" spans="1:7" s="18" customFormat="1" ht="74.25" customHeight="1" x14ac:dyDescent="0.25">
      <c r="A30" s="17" t="s">
        <v>57</v>
      </c>
      <c r="B30" s="9" t="s">
        <v>5</v>
      </c>
      <c r="C30" s="7">
        <v>-263.5</v>
      </c>
      <c r="D30" s="7">
        <v>-292</v>
      </c>
      <c r="E30" s="11">
        <f t="shared" si="3"/>
        <v>28.5</v>
      </c>
      <c r="F30" s="7" t="s">
        <v>29</v>
      </c>
      <c r="G30" s="23" t="s">
        <v>93</v>
      </c>
    </row>
    <row r="31" spans="1:7" s="18" customFormat="1" x14ac:dyDescent="0.25">
      <c r="A31" s="78" t="s">
        <v>64</v>
      </c>
      <c r="B31" s="79"/>
      <c r="C31" s="79"/>
      <c r="D31" s="79"/>
      <c r="E31" s="79"/>
      <c r="F31" s="79"/>
      <c r="G31" s="80"/>
    </row>
    <row r="32" spans="1:7" s="21" customFormat="1" ht="48" hidden="1" customHeight="1" x14ac:dyDescent="0.25">
      <c r="A32" s="19" t="s">
        <v>53</v>
      </c>
      <c r="B32" s="20" t="s">
        <v>16</v>
      </c>
      <c r="C32" s="54"/>
      <c r="D32" s="22"/>
      <c r="E32" s="22"/>
      <c r="F32" s="22"/>
      <c r="G32" s="32"/>
    </row>
    <row r="33" spans="1:7" s="21" customFormat="1" ht="42.75" hidden="1" customHeight="1" x14ac:dyDescent="0.25">
      <c r="A33" s="33" t="s">
        <v>58</v>
      </c>
      <c r="B33" s="20" t="s">
        <v>16</v>
      </c>
      <c r="C33" s="57"/>
      <c r="D33" s="34"/>
      <c r="E33" s="34"/>
      <c r="F33" s="22"/>
      <c r="G33" s="20"/>
    </row>
    <row r="34" spans="1:7" s="21" customFormat="1" ht="25.5" hidden="1" customHeight="1" x14ac:dyDescent="0.25">
      <c r="A34" s="35" t="s">
        <v>17</v>
      </c>
      <c r="B34" s="36" t="s">
        <v>18</v>
      </c>
      <c r="C34" s="60" t="e">
        <f>C33/1000/C32*100</f>
        <v>#DIV/0!</v>
      </c>
      <c r="D34" s="37" t="e">
        <f>D33/1000/D32*100</f>
        <v>#DIV/0!</v>
      </c>
      <c r="E34" s="37"/>
      <c r="F34" s="38" t="s">
        <v>29</v>
      </c>
      <c r="G34" s="39"/>
    </row>
    <row r="35" spans="1:7" s="18" customFormat="1" ht="41.25" customHeight="1" x14ac:dyDescent="0.25">
      <c r="A35" s="8" t="s">
        <v>54</v>
      </c>
      <c r="B35" s="9" t="s">
        <v>16</v>
      </c>
      <c r="C35" s="75" t="s">
        <v>96</v>
      </c>
      <c r="D35" s="75" t="s">
        <v>95</v>
      </c>
      <c r="E35" s="11">
        <f t="shared" ref="E35" si="4">C35-D35</f>
        <v>173</v>
      </c>
      <c r="F35" s="7">
        <f t="shared" ref="F35" si="5">C35/D35*100</f>
        <v>101.98508318990247</v>
      </c>
      <c r="G35" s="81" t="s">
        <v>84</v>
      </c>
    </row>
    <row r="36" spans="1:7" s="18" customFormat="1" ht="33.75" customHeight="1" x14ac:dyDescent="0.25">
      <c r="A36" s="8" t="s">
        <v>55</v>
      </c>
      <c r="B36" s="9" t="s">
        <v>19</v>
      </c>
      <c r="C36" s="31">
        <v>129106</v>
      </c>
      <c r="D36" s="31">
        <v>112873</v>
      </c>
      <c r="E36" s="28">
        <f t="shared" ref="E36:E37" si="6">C36-D36</f>
        <v>16233</v>
      </c>
      <c r="F36" s="29">
        <f>C36/D36*100-0.3</f>
        <v>114.08165017320353</v>
      </c>
      <c r="G36" s="82"/>
    </row>
    <row r="37" spans="1:7" s="18" customFormat="1" ht="33.75" customHeight="1" x14ac:dyDescent="0.25">
      <c r="A37" s="8" t="s">
        <v>65</v>
      </c>
      <c r="B37" s="9" t="s">
        <v>19</v>
      </c>
      <c r="C37" s="29">
        <v>0</v>
      </c>
      <c r="D37" s="29">
        <v>0</v>
      </c>
      <c r="E37" s="29">
        <f t="shared" si="6"/>
        <v>0</v>
      </c>
      <c r="F37" s="41" t="e">
        <f t="shared" ref="F37" si="7">C37/D37*100</f>
        <v>#DIV/0!</v>
      </c>
      <c r="G37" s="50"/>
    </row>
    <row r="38" spans="1:7" s="18" customFormat="1" ht="15" hidden="1" customHeight="1" x14ac:dyDescent="0.25">
      <c r="A38" s="78" t="s">
        <v>20</v>
      </c>
      <c r="B38" s="79"/>
      <c r="C38" s="79"/>
      <c r="D38" s="79"/>
      <c r="E38" s="79"/>
      <c r="F38" s="79"/>
      <c r="G38" s="80"/>
    </row>
    <row r="39" spans="1:7" s="21" customFormat="1" ht="41.25" hidden="1" customHeight="1" x14ac:dyDescent="0.25">
      <c r="A39" s="19" t="s">
        <v>56</v>
      </c>
      <c r="B39" s="20" t="s">
        <v>2</v>
      </c>
      <c r="C39" s="68"/>
      <c r="D39" s="26"/>
      <c r="E39" s="26"/>
      <c r="F39" s="22"/>
      <c r="G39" s="32"/>
    </row>
    <row r="40" spans="1:7" s="21" customFormat="1" ht="15" hidden="1" customHeight="1" x14ac:dyDescent="0.25">
      <c r="A40" s="19" t="s">
        <v>21</v>
      </c>
      <c r="B40" s="20"/>
      <c r="C40" s="53"/>
      <c r="D40" s="20"/>
      <c r="E40" s="20"/>
      <c r="F40" s="20"/>
      <c r="G40" s="40"/>
    </row>
    <row r="41" spans="1:7" s="21" customFormat="1" ht="15" hidden="1" customHeight="1" x14ac:dyDescent="0.25">
      <c r="A41" s="19" t="s">
        <v>22</v>
      </c>
      <c r="B41" s="20" t="s">
        <v>2</v>
      </c>
      <c r="C41" s="68"/>
      <c r="D41" s="26"/>
      <c r="E41" s="26"/>
      <c r="F41" s="22"/>
      <c r="G41" s="25"/>
    </row>
    <row r="42" spans="1:7" s="21" customFormat="1" ht="25.5" hidden="1" customHeight="1" x14ac:dyDescent="0.25">
      <c r="A42" s="19" t="s">
        <v>23</v>
      </c>
      <c r="B42" s="20" t="s">
        <v>2</v>
      </c>
      <c r="C42" s="53"/>
      <c r="D42" s="20"/>
      <c r="E42" s="20"/>
      <c r="F42" s="22"/>
      <c r="G42" s="25"/>
    </row>
    <row r="43" spans="1:7" s="21" customFormat="1" ht="15.75" hidden="1" customHeight="1" x14ac:dyDescent="0.25">
      <c r="A43" s="19" t="s">
        <v>24</v>
      </c>
      <c r="B43" s="20" t="s">
        <v>2</v>
      </c>
      <c r="C43" s="68"/>
      <c r="D43" s="26"/>
      <c r="E43" s="26"/>
      <c r="F43" s="22"/>
      <c r="G43" s="25"/>
    </row>
    <row r="44" spans="1:7" ht="25.5" hidden="1" customHeight="1" x14ac:dyDescent="0.25">
      <c r="A44" s="8" t="s">
        <v>25</v>
      </c>
      <c r="B44" s="9" t="s">
        <v>2</v>
      </c>
      <c r="C44" s="44"/>
      <c r="D44" s="9"/>
      <c r="E44" s="9"/>
      <c r="F44" s="7" t="e">
        <f t="shared" ref="F44:F45" si="8">C44/D44*100</f>
        <v>#DIV/0!</v>
      </c>
      <c r="G44" s="10"/>
    </row>
    <row r="45" spans="1:7" ht="15.75" hidden="1" customHeight="1" x14ac:dyDescent="0.25">
      <c r="A45" s="8" t="s">
        <v>37</v>
      </c>
      <c r="B45" s="9" t="s">
        <v>2</v>
      </c>
      <c r="C45" s="48"/>
      <c r="D45" s="11"/>
      <c r="E45" s="11"/>
      <c r="F45" s="7" t="e">
        <f t="shared" si="8"/>
        <v>#DIV/0!</v>
      </c>
      <c r="G45" s="10"/>
    </row>
    <row r="46" spans="1:7" ht="14.25" hidden="1" customHeight="1" x14ac:dyDescent="0.25">
      <c r="A46" s="8" t="s">
        <v>38</v>
      </c>
      <c r="B46" s="9"/>
      <c r="C46" s="48"/>
      <c r="D46" s="11"/>
      <c r="E46" s="11"/>
      <c r="F46" s="11"/>
      <c r="G46" s="10"/>
    </row>
    <row r="47" spans="1:7" ht="15" hidden="1" customHeight="1" x14ac:dyDescent="0.25">
      <c r="A47" s="8" t="s">
        <v>26</v>
      </c>
      <c r="B47" s="9" t="s">
        <v>2</v>
      </c>
      <c r="C47" s="48"/>
      <c r="D47" s="11"/>
      <c r="E47" s="11"/>
      <c r="F47" s="7" t="e">
        <f t="shared" ref="F47:F51" si="9">C47/D47*100</f>
        <v>#DIV/0!</v>
      </c>
      <c r="G47" s="10"/>
    </row>
    <row r="48" spans="1:7" ht="15" hidden="1" customHeight="1" x14ac:dyDescent="0.25">
      <c r="A48" s="8" t="s">
        <v>27</v>
      </c>
      <c r="B48" s="9" t="s">
        <v>2</v>
      </c>
      <c r="C48" s="48"/>
      <c r="D48" s="11"/>
      <c r="E48" s="11"/>
      <c r="F48" s="7" t="e">
        <f t="shared" si="9"/>
        <v>#DIV/0!</v>
      </c>
      <c r="G48" s="10"/>
    </row>
    <row r="49" spans="1:7" ht="15" hidden="1" customHeight="1" x14ac:dyDescent="0.25">
      <c r="A49" s="8" t="s">
        <v>28</v>
      </c>
      <c r="B49" s="9" t="s">
        <v>2</v>
      </c>
      <c r="C49" s="48"/>
      <c r="D49" s="11"/>
      <c r="E49" s="11"/>
      <c r="F49" s="7" t="e">
        <f t="shared" si="9"/>
        <v>#DIV/0!</v>
      </c>
      <c r="G49" s="10"/>
    </row>
    <row r="50" spans="1:7" ht="40.5" hidden="1" customHeight="1" x14ac:dyDescent="0.25">
      <c r="A50" s="8" t="s">
        <v>34</v>
      </c>
      <c r="B50" s="9" t="s">
        <v>2</v>
      </c>
      <c r="C50" s="48"/>
      <c r="D50" s="11"/>
      <c r="E50" s="11"/>
      <c r="F50" s="7" t="e">
        <f t="shared" si="9"/>
        <v>#DIV/0!</v>
      </c>
      <c r="G50" s="9"/>
    </row>
    <row r="51" spans="1:7" ht="14.25" hidden="1" customHeight="1" x14ac:dyDescent="0.25">
      <c r="A51" s="8" t="s">
        <v>35</v>
      </c>
      <c r="B51" s="9" t="s">
        <v>36</v>
      </c>
      <c r="C51" s="48"/>
      <c r="D51" s="11"/>
      <c r="E51" s="11"/>
      <c r="F51" s="7" t="e">
        <f t="shared" si="9"/>
        <v>#DIV/0!</v>
      </c>
      <c r="G51" s="10"/>
    </row>
    <row r="52" spans="1:7" ht="11.25" hidden="1" customHeight="1" x14ac:dyDescent="0.25">
      <c r="A52" s="42"/>
      <c r="B52" s="42"/>
      <c r="C52" s="69"/>
      <c r="D52" s="42"/>
      <c r="E52" s="42"/>
      <c r="F52" s="42"/>
      <c r="G52" s="42"/>
    </row>
    <row r="53" spans="1:7" ht="15" hidden="1" customHeight="1" x14ac:dyDescent="0.25">
      <c r="A53" s="3" t="s">
        <v>31</v>
      </c>
      <c r="B53" s="2"/>
      <c r="C53" s="70"/>
      <c r="D53" s="2"/>
      <c r="E53" s="2"/>
      <c r="F53" s="2"/>
      <c r="G53" s="2"/>
    </row>
    <row r="54" spans="1:7" ht="18.75" hidden="1" customHeight="1" x14ac:dyDescent="0.25">
      <c r="A54" s="77" t="s">
        <v>40</v>
      </c>
      <c r="B54" s="77"/>
      <c r="C54" s="77"/>
      <c r="D54" s="77"/>
      <c r="E54" s="77"/>
      <c r="F54" s="77"/>
      <c r="G54" s="77"/>
    </row>
    <row r="55" spans="1:7" ht="18.75" hidden="1" customHeight="1" x14ac:dyDescent="0.25">
      <c r="A55" s="77" t="s">
        <v>39</v>
      </c>
      <c r="B55" s="77"/>
      <c r="C55" s="77"/>
      <c r="D55" s="77"/>
      <c r="E55" s="77"/>
      <c r="F55" s="77"/>
      <c r="G55" s="77"/>
    </row>
    <row r="56" spans="1:7" ht="52.5" hidden="1" customHeight="1" x14ac:dyDescent="0.25">
      <c r="A56" s="86" t="s">
        <v>33</v>
      </c>
      <c r="B56" s="86"/>
      <c r="C56" s="86"/>
      <c r="D56" s="86"/>
      <c r="E56" s="86"/>
      <c r="F56" s="86"/>
      <c r="G56" s="86"/>
    </row>
    <row r="57" spans="1:7" ht="4.5" customHeight="1" x14ac:dyDescent="0.25">
      <c r="A57" s="4"/>
      <c r="B57" s="5"/>
      <c r="C57" s="71"/>
      <c r="D57" s="5"/>
      <c r="E57" s="5"/>
      <c r="F57" s="5"/>
      <c r="G57" s="5"/>
    </row>
    <row r="58" spans="1:7" x14ac:dyDescent="0.25">
      <c r="A58" s="6"/>
      <c r="B58" s="5"/>
      <c r="C58" s="71"/>
      <c r="D58" s="5"/>
      <c r="E58" s="5"/>
      <c r="F58" s="5"/>
      <c r="G58" s="5"/>
    </row>
    <row r="59" spans="1:7" ht="16.5" customHeight="1" x14ac:dyDescent="0.25">
      <c r="A59" s="87" t="s">
        <v>41</v>
      </c>
      <c r="B59" s="87"/>
      <c r="C59" s="87"/>
      <c r="D59" s="5"/>
      <c r="E59" s="5"/>
      <c r="F59" s="5"/>
      <c r="G59" s="5"/>
    </row>
    <row r="60" spans="1:7" ht="42.75" customHeight="1" x14ac:dyDescent="0.25">
      <c r="A60" s="88" t="s">
        <v>48</v>
      </c>
      <c r="B60" s="88"/>
      <c r="C60" s="88"/>
      <c r="D60" s="88"/>
      <c r="E60" s="88"/>
      <c r="F60" s="88"/>
      <c r="G60" s="88"/>
    </row>
    <row r="61" spans="1:7" ht="28.5" customHeight="1" x14ac:dyDescent="0.25">
      <c r="A61" s="90" t="s">
        <v>98</v>
      </c>
      <c r="B61" s="90"/>
      <c r="C61" s="90"/>
      <c r="D61" s="90"/>
      <c r="E61" s="90"/>
      <c r="F61" s="90"/>
      <c r="G61" s="90"/>
    </row>
    <row r="62" spans="1:7" ht="16.5" x14ac:dyDescent="0.25">
      <c r="A62" s="89"/>
      <c r="B62" s="89"/>
      <c r="C62" s="1"/>
    </row>
  </sheetData>
  <mergeCells count="21">
    <mergeCell ref="A55:G55"/>
    <mergeCell ref="A56:G56"/>
    <mergeCell ref="A59:C59"/>
    <mergeCell ref="A60:G60"/>
    <mergeCell ref="G13:G15"/>
    <mergeCell ref="A62:B62"/>
    <mergeCell ref="A1:G1"/>
    <mergeCell ref="A2:G2"/>
    <mergeCell ref="A4:A5"/>
    <mergeCell ref="B4:B5"/>
    <mergeCell ref="C4:C5"/>
    <mergeCell ref="D4:D5"/>
    <mergeCell ref="E4:F4"/>
    <mergeCell ref="G4:G5"/>
    <mergeCell ref="A61:G61"/>
    <mergeCell ref="A16:G16"/>
    <mergeCell ref="A20:G20"/>
    <mergeCell ref="A31:G31"/>
    <mergeCell ref="G35:G36"/>
    <mergeCell ref="A38:G38"/>
    <mergeCell ref="A54:G54"/>
  </mergeCells>
  <pageMargins left="0.59055118110236227" right="0" top="0.39370078740157483" bottom="0.39370078740157483" header="0" footer="0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Январь - март 2026</vt:lpstr>
      <vt:lpstr>Январь - июнь 2026</vt:lpstr>
      <vt:lpstr>'Январь - июнь 2026'!Заголовки_для_печати</vt:lpstr>
      <vt:lpstr>'Январь - июнь 2026'!Область_печати</vt:lpstr>
      <vt:lpstr>'Январь - март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Татьяна Алексеевна</dc:creator>
  <cp:lastModifiedBy>Чупина Наталья Васильевна</cp:lastModifiedBy>
  <cp:lastPrinted>2026-09-22T05:34:01Z</cp:lastPrinted>
  <dcterms:created xsi:type="dcterms:W3CDTF">2015-03-05T06:47:46Z</dcterms:created>
  <dcterms:modified xsi:type="dcterms:W3CDTF">2026-09-22T05:38:30Z</dcterms:modified>
</cp:coreProperties>
</file>