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10" windowWidth="24915" windowHeight="12015"/>
  </bookViews>
  <sheets>
    <sheet name="Приложение 8" sheetId="1" r:id="rId1"/>
  </sheets>
  <externalReferences>
    <externalReference r:id="rId2"/>
  </externalReferences>
  <definedNames>
    <definedName name="_xlnm.Print_Area" localSheetId="0">'Приложение 8'!$A$1:$E$25</definedName>
  </definedNames>
  <calcPr calcId="144525"/>
</workbook>
</file>

<file path=xl/calcChain.xml><?xml version="1.0" encoding="utf-8"?>
<calcChain xmlns="http://schemas.openxmlformats.org/spreadsheetml/2006/main">
  <c r="D25" i="1" l="1"/>
  <c r="C23" i="1"/>
  <c r="E23" i="1" s="1"/>
  <c r="C22" i="1"/>
  <c r="E22" i="1" s="1"/>
  <c r="C21" i="1"/>
  <c r="E21" i="1" s="1"/>
  <c r="C20" i="1"/>
  <c r="E20" i="1" s="1"/>
  <c r="C19" i="1"/>
  <c r="E19" i="1" s="1"/>
  <c r="C18" i="1"/>
  <c r="E18" i="1" s="1"/>
  <c r="C17" i="1"/>
  <c r="E17" i="1" s="1"/>
  <c r="C16" i="1"/>
  <c r="E16" i="1" s="1"/>
  <c r="C15" i="1"/>
  <c r="E15" i="1" s="1"/>
  <c r="C14" i="1"/>
  <c r="E14" i="1" s="1"/>
  <c r="C13" i="1"/>
  <c r="E13" i="1" s="1"/>
  <c r="C12" i="1"/>
  <c r="E12" i="1" s="1"/>
  <c r="C11" i="1"/>
  <c r="E11" i="1" s="1"/>
  <c r="C10" i="1"/>
  <c r="E10" i="1" s="1"/>
  <c r="C9" i="1"/>
  <c r="E9" i="1" s="1"/>
  <c r="C8" i="1"/>
  <c r="E8" i="1" s="1"/>
  <c r="E25" i="1" l="1"/>
  <c r="C25" i="1"/>
</calcChain>
</file>

<file path=xl/sharedStrings.xml><?xml version="1.0" encoding="utf-8"?>
<sst xmlns="http://schemas.openxmlformats.org/spreadsheetml/2006/main" count="42" uniqueCount="42">
  <si>
    <t xml:space="preserve">                                                                                                                                                              Приложение 2 </t>
  </si>
  <si>
    <t>к Заключению от 28.04.2018</t>
  </si>
  <si>
    <t xml:space="preserve">Анализ исполнения расходов в разрезе муниципальных программ за 2017 год </t>
  </si>
  <si>
    <t>тыс. руб.</t>
  </si>
  <si>
    <t>Код</t>
  </si>
  <si>
    <t>Наименование программ, заказчик</t>
  </si>
  <si>
    <t>План</t>
  </si>
  <si>
    <t>Исполнено</t>
  </si>
  <si>
    <t>% исполнения</t>
  </si>
  <si>
    <t>710 00 00000</t>
  </si>
  <si>
    <t>Муниципальная программа "Развитие образования в муниципальном образовании Печенгский район" на 2015-2020 годы</t>
  </si>
  <si>
    <t>720 00 00000</t>
  </si>
  <si>
    <t>Муниципальная программа "Обеспечение социальной стабильности в Печенгском районе" на 2015-2020 годы</t>
  </si>
  <si>
    <t>730 00 00000</t>
  </si>
  <si>
    <t>Муниципальная программа "Развитие культуры в муниципальном образовании Печенгский район" на 2015 -2020 годы</t>
  </si>
  <si>
    <t>740 00 00000</t>
  </si>
  <si>
    <t>Муниципальная программа  "Обеспечение общественного порядка и безопасности населения в Печенгском районе" на 2015-2020 годы</t>
  </si>
  <si>
    <t>750 00 00000</t>
  </si>
  <si>
    <t>Муниципальная программа "Развитие экономического потенциала и формирование благоприятного предпринимательского климата" на 2015-2020 годы</t>
  </si>
  <si>
    <t>770 00 00000</t>
  </si>
  <si>
    <t>Муниципальная программа "Муниципальное управление и гражданское общество в муниципальном образовании Печенгский район" на 2015-2020 годы</t>
  </si>
  <si>
    <t>780 00 00000</t>
  </si>
  <si>
    <t>Муниципальная программа "Энергосбережение и повышение энергоэффективности в муниципальном образовании Печенгский район" на 2017-2020 годы</t>
  </si>
  <si>
    <t>790 00 00000</t>
  </si>
  <si>
    <t>Муниципальная программа "Информационное общество в муниципальном образовании Печенгский район" на 2015-2020 годы</t>
  </si>
  <si>
    <t>810 00 00000</t>
  </si>
  <si>
    <t>Муниципальная программа "Развитие физической культуры и спорта в Печенгском районе" на 2015-2020 годы</t>
  </si>
  <si>
    <t>820 00 00000</t>
  </si>
  <si>
    <t>Муниципальная программа Муниципальная программа "Управление муниципальными финансами в муниципальном образовании Печенгский район" на 2015-2020 годы</t>
  </si>
  <si>
    <t>840 00 00000</t>
  </si>
  <si>
    <t>Муниципальная программа "Транспортное обслуживание населения муниципального образования Печенгский район" на 2013-2020 годы</t>
  </si>
  <si>
    <t>850 00 00000</t>
  </si>
  <si>
    <t>Муниципальная программа "Развитие транспортной системы на территории поселений муниципального образования Печенгский район, решение вопросов местного значения которых отнесено к компетенции администрации Печенгского района" на 2016-2020 годы</t>
  </si>
  <si>
    <t>860 00 00000</t>
  </si>
  <si>
    <t>Муниципальная программа "Обеспечение жильем молодых семей на территории городского поселения Никель Печенгского района" на 2016-2020 годы</t>
  </si>
  <si>
    <t>870 00 00000</t>
  </si>
  <si>
    <t>Муниципальная программа "Повышение эффективности управления и распоряжения муниципальным имуществом городского поселения Никель Печенгского района" на 2016-2020 годы</t>
  </si>
  <si>
    <t>880 00 00000</t>
  </si>
  <si>
    <t>Муниципальная программа "Обеспечение общественного порядка и безопасности населения в городском поселении Никель Печенгского района" на 2016-2020 годы</t>
  </si>
  <si>
    <t>890 00 00000</t>
  </si>
  <si>
    <t>Муниципальная программа "Обеспечение комфортной среды проживания населения на территории на территории поселений муниципального образования Печенгский район, решение вопросов местного значения которых отнесено к компетенции администрации Печенгского района" на 2016-2020 годы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</si>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</sst>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theme="1"/>
      <name val="Times New Roman Cyr"/>
      <charset val="204"/>
    </font>
    <font>
      <i/>
      <sz val="12"/>
      <color theme="1"/>
      <name val="Times New Roman Cyr"/>
      <charset val="204"/>
    </font>
    <font>
      <sz val="12"/>
      <name val="Times New Roman Cyr"/>
      <charset val="204"/>
    </font>
    <font>
      <i/>
      <sz val="12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Fill="1"/>
    <xf numFmtId="0" fontId="2" fillId="0" borderId="0" xfId="1" applyFont="1"/>
    <xf numFmtId="0" fontId="3" fillId="0" borderId="0" xfId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164" fontId="2" fillId="0" borderId="0" xfId="1" applyNumberFormat="1" applyFont="1" applyFill="1"/>
    <xf numFmtId="49" fontId="6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justify" vertical="center" wrapText="1"/>
    </xf>
    <xf numFmtId="164" fontId="7" fillId="0" borderId="0" xfId="1" applyNumberFormat="1" applyFont="1" applyFill="1" applyBorder="1" applyAlignment="1"/>
    <xf numFmtId="164" fontId="8" fillId="0" borderId="0" xfId="1" applyNumberFormat="1" applyFont="1" applyFill="1" applyBorder="1" applyAlignment="1"/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right"/>
    </xf>
    <xf numFmtId="0" fontId="7" fillId="0" borderId="0" xfId="1" applyFont="1" applyFill="1" applyBorder="1" applyAlignment="1">
      <alignment horizontal="justify" wrapText="1"/>
    </xf>
    <xf numFmtId="0" fontId="6" fillId="2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9" fillId="3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10" fillId="2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164" fontId="6" fillId="0" borderId="0" xfId="1" applyNumberFormat="1" applyFont="1" applyFill="1" applyAlignment="1">
      <alignment horizontal="right"/>
    </xf>
    <xf numFmtId="49" fontId="5" fillId="0" borderId="0" xfId="1" applyNumberFormat="1" applyFont="1" applyFill="1" applyAlignment="1">
      <alignment horizontal="left" vertical="center"/>
    </xf>
    <xf numFmtId="0" fontId="9" fillId="0" borderId="0" xfId="1" applyFont="1" applyFill="1" applyAlignment="1">
      <alignment horizontal="left" wrapText="1"/>
    </xf>
    <xf numFmtId="164" fontId="5" fillId="0" borderId="0" xfId="1" applyNumberFormat="1" applyFont="1" applyFill="1" applyAlignment="1"/>
    <xf numFmtId="49" fontId="2" fillId="0" borderId="0" xfId="1" applyNumberFormat="1" applyFont="1" applyFill="1" applyAlignment="1">
      <alignment horizontal="center" vertical="center"/>
    </xf>
    <xf numFmtId="0" fontId="9" fillId="0" borderId="0" xfId="1" applyFont="1" applyFill="1" applyAlignment="1">
      <alignment horizontal="left" vertical="center" wrapText="1"/>
    </xf>
    <xf numFmtId="165" fontId="2" fillId="0" borderId="0" xfId="1" applyNumberFormat="1" applyFont="1" applyFill="1" applyAlignment="1">
      <alignment vertical="center"/>
    </xf>
    <xf numFmtId="165" fontId="2" fillId="0" borderId="0" xfId="1" applyNumberFormat="1" applyFont="1" applyFill="1"/>
    <xf numFmtId="0" fontId="9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164" fontId="7" fillId="0" borderId="1" xfId="1" applyNumberFormat="1" applyFont="1" applyFill="1" applyBorder="1" applyAlignment="1"/>
    <xf numFmtId="164" fontId="8" fillId="0" borderId="1" xfId="1" applyNumberFormat="1" applyFont="1" applyFill="1" applyBorder="1" applyAlignment="1"/>
    <xf numFmtId="0" fontId="6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right"/>
    </xf>
    <xf numFmtId="0" fontId="2" fillId="0" borderId="0" xfId="1" applyFont="1" applyFill="1" applyAlignment="1">
      <alignment horizontal="justify" vertical="center"/>
    </xf>
    <xf numFmtId="0" fontId="2" fillId="0" borderId="0" xfId="1" applyFont="1" applyFill="1" applyAlignment="1">
      <alignment horizontal="right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6 "/>
      <sheetName val="Приложение 7"/>
      <sheetName val="Приложение 8"/>
      <sheetName val="Лист1"/>
    </sheetNames>
    <sheetDataSet>
      <sheetData sheetId="0">
        <row r="30">
          <cell r="F30">
            <v>485.8</v>
          </cell>
        </row>
        <row r="36">
          <cell r="F36">
            <v>379.00000000000011</v>
          </cell>
        </row>
        <row r="75">
          <cell r="F75">
            <v>1000</v>
          </cell>
        </row>
        <row r="84">
          <cell r="F84">
            <v>1486</v>
          </cell>
        </row>
        <row r="90">
          <cell r="F90">
            <v>61769.503940000002</v>
          </cell>
        </row>
        <row r="126">
          <cell r="F126">
            <v>677.58388000000002</v>
          </cell>
        </row>
        <row r="131">
          <cell r="F131">
            <v>16811.131000000001</v>
          </cell>
        </row>
        <row r="146">
          <cell r="F146">
            <v>589.07500000000005</v>
          </cell>
        </row>
        <row r="153">
          <cell r="F153">
            <v>430.51763000000017</v>
          </cell>
        </row>
        <row r="163">
          <cell r="F163">
            <v>1454.4</v>
          </cell>
        </row>
        <row r="171">
          <cell r="F171">
            <v>200</v>
          </cell>
        </row>
        <row r="178">
          <cell r="F178">
            <v>2231</v>
          </cell>
        </row>
        <row r="185">
          <cell r="F185">
            <v>5548.3925099999997</v>
          </cell>
        </row>
        <row r="207">
          <cell r="F207">
            <v>364.34951999999998</v>
          </cell>
        </row>
        <row r="217">
          <cell r="F217">
            <v>2548.8850000000002</v>
          </cell>
        </row>
        <row r="226">
          <cell r="F226">
            <v>348.43200000000002</v>
          </cell>
        </row>
        <row r="232">
          <cell r="F232">
            <v>8623.5372800000005</v>
          </cell>
        </row>
        <row r="236">
          <cell r="F236">
            <v>1235</v>
          </cell>
        </row>
        <row r="243">
          <cell r="F243">
            <v>17261.411499999998</v>
          </cell>
        </row>
        <row r="248">
          <cell r="F248">
            <v>27535.633160000001</v>
          </cell>
        </row>
        <row r="276">
          <cell r="F276">
            <v>13.741999999999999</v>
          </cell>
        </row>
        <row r="284">
          <cell r="F284">
            <v>52.167999999999999</v>
          </cell>
        </row>
        <row r="291">
          <cell r="F291">
            <v>692.45</v>
          </cell>
        </row>
        <row r="304">
          <cell r="F304">
            <v>292</v>
          </cell>
        </row>
        <row r="310">
          <cell r="F310">
            <v>570</v>
          </cell>
        </row>
        <row r="315">
          <cell r="F315">
            <v>98</v>
          </cell>
        </row>
        <row r="323">
          <cell r="F323">
            <v>3484.6428700000001</v>
          </cell>
        </row>
        <row r="328">
          <cell r="F328">
            <v>226.45679000000001</v>
          </cell>
        </row>
        <row r="332">
          <cell r="F332">
            <v>7968.4238399999995</v>
          </cell>
        </row>
        <row r="349">
          <cell r="F349">
            <v>19352.153890000001</v>
          </cell>
        </row>
        <row r="354">
          <cell r="F354">
            <v>23912.970279999998</v>
          </cell>
        </row>
        <row r="377">
          <cell r="F377">
            <v>12613.03</v>
          </cell>
        </row>
        <row r="382">
          <cell r="F382">
            <v>1561.0352800000001</v>
          </cell>
        </row>
        <row r="397">
          <cell r="F397">
            <v>302.39999999999998</v>
          </cell>
        </row>
        <row r="409">
          <cell r="F409">
            <v>468557.87736000004</v>
          </cell>
        </row>
        <row r="434">
          <cell r="F434">
            <v>655.00300000000004</v>
          </cell>
        </row>
        <row r="440">
          <cell r="F440">
            <v>389821.38264999993</v>
          </cell>
        </row>
        <row r="470">
          <cell r="F470">
            <v>350.20488</v>
          </cell>
        </row>
        <row r="479">
          <cell r="F479">
            <v>1626.002</v>
          </cell>
        </row>
        <row r="484">
          <cell r="F484">
            <v>245.98276000000001</v>
          </cell>
        </row>
        <row r="490">
          <cell r="F490">
            <v>56038.946540000004</v>
          </cell>
        </row>
        <row r="503">
          <cell r="F503">
            <v>53556.175790000001</v>
          </cell>
        </row>
        <row r="524">
          <cell r="F524">
            <v>325</v>
          </cell>
        </row>
        <row r="530">
          <cell r="F530">
            <v>9289.9502300000004</v>
          </cell>
        </row>
        <row r="544">
          <cell r="F544">
            <v>740.32200999999998</v>
          </cell>
        </row>
        <row r="555">
          <cell r="F555">
            <v>90</v>
          </cell>
        </row>
        <row r="562">
          <cell r="F562">
            <v>4964.311999999999</v>
          </cell>
        </row>
        <row r="583">
          <cell r="F583">
            <v>27680.712149999996</v>
          </cell>
        </row>
        <row r="590">
          <cell r="F590">
            <v>6687.3321100000003</v>
          </cell>
        </row>
        <row r="596">
          <cell r="F596">
            <v>28983.482479999999</v>
          </cell>
        </row>
        <row r="606">
          <cell r="F606">
            <v>54104.748620000006</v>
          </cell>
        </row>
        <row r="642">
          <cell r="F642">
            <v>60</v>
          </cell>
        </row>
        <row r="648">
          <cell r="F648">
            <v>2347.1999999999998</v>
          </cell>
        </row>
        <row r="653">
          <cell r="F653">
            <v>2010.3423299999999</v>
          </cell>
        </row>
        <row r="658">
          <cell r="F658">
            <v>5380.7455200000004</v>
          </cell>
        </row>
        <row r="666">
          <cell r="F666">
            <v>3491</v>
          </cell>
        </row>
        <row r="673">
          <cell r="F673">
            <v>20216.900000000001</v>
          </cell>
        </row>
        <row r="682">
          <cell r="F682">
            <v>1003.9640000000001</v>
          </cell>
        </row>
        <row r="693">
          <cell r="F693">
            <v>536.34400000000005</v>
          </cell>
        </row>
        <row r="701">
          <cell r="F701">
            <v>11066.2</v>
          </cell>
        </row>
        <row r="708">
          <cell r="F708">
            <v>26248.6</v>
          </cell>
        </row>
        <row r="725">
          <cell r="F725">
            <v>1762</v>
          </cell>
        </row>
        <row r="732">
          <cell r="F732">
            <v>164.3</v>
          </cell>
        </row>
        <row r="740">
          <cell r="F740">
            <v>1250</v>
          </cell>
        </row>
        <row r="748">
          <cell r="F748">
            <v>110.9</v>
          </cell>
        </row>
        <row r="756">
          <cell r="F756">
            <v>58485.600000000006</v>
          </cell>
        </row>
        <row r="767">
          <cell r="F767">
            <v>5575.4</v>
          </cell>
        </row>
        <row r="773">
          <cell r="F773">
            <v>24325.84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58"/>
  <sheetViews>
    <sheetView tabSelected="1" view="pageBreakPreview" zoomScale="90" zoomScaleNormal="100" zoomScaleSheetLayoutView="90" workbookViewId="0">
      <selection activeCell="C21" sqref="C21"/>
    </sheetView>
  </sheetViews>
  <sheetFormatPr defaultRowHeight="15.75" x14ac:dyDescent="0.25"/>
  <cols>
    <col min="1" max="1" width="15.7109375" style="35" customWidth="1"/>
    <col min="2" max="2" width="66.5703125" style="1" customWidth="1"/>
    <col min="3" max="3" width="13.5703125" style="1" customWidth="1"/>
    <col min="4" max="4" width="17" style="9" customWidth="1"/>
    <col min="5" max="5" width="15.28515625" style="1" customWidth="1"/>
    <col min="6" max="6" width="9.140625" style="1"/>
    <col min="7" max="7" width="14.7109375" style="1" customWidth="1"/>
    <col min="8" max="8" width="49.140625" style="1" customWidth="1"/>
    <col min="9" max="46" width="9.140625" style="1"/>
    <col min="47" max="16384" width="9.140625" style="2"/>
  </cols>
  <sheetData>
    <row r="1" spans="1:46" x14ac:dyDescent="0.25">
      <c r="A1" s="43" t="s">
        <v>0</v>
      </c>
      <c r="B1" s="43"/>
      <c r="C1" s="43"/>
      <c r="D1" s="43"/>
      <c r="E1" s="43"/>
    </row>
    <row r="2" spans="1:46" x14ac:dyDescent="0.25">
      <c r="A2" s="44" t="s">
        <v>1</v>
      </c>
      <c r="B2" s="44"/>
      <c r="C2" s="44"/>
      <c r="D2" s="44"/>
      <c r="E2" s="44"/>
    </row>
    <row r="3" spans="1:46" ht="18.75" x14ac:dyDescent="0.3">
      <c r="A3" s="46" t="s">
        <v>2</v>
      </c>
      <c r="B3" s="46"/>
      <c r="C3" s="46"/>
      <c r="D3" s="46"/>
      <c r="E3" s="46"/>
    </row>
    <row r="4" spans="1:46" ht="18.75" x14ac:dyDescent="0.3">
      <c r="A4" s="45"/>
      <c r="B4" s="45"/>
      <c r="C4" s="45"/>
      <c r="D4" s="45"/>
    </row>
    <row r="5" spans="1:46" ht="18.75" x14ac:dyDescent="0.3">
      <c r="A5" s="3"/>
      <c r="B5" s="3"/>
      <c r="D5" s="4" t="s">
        <v>3</v>
      </c>
    </row>
    <row r="6" spans="1:46" ht="36.75" customHeight="1" x14ac:dyDescent="0.25">
      <c r="A6" s="5" t="s">
        <v>4</v>
      </c>
      <c r="B6" s="5" t="s">
        <v>5</v>
      </c>
      <c r="C6" s="5" t="s">
        <v>6</v>
      </c>
      <c r="D6" s="5" t="s">
        <v>7</v>
      </c>
      <c r="E6" s="6" t="s">
        <v>8</v>
      </c>
    </row>
    <row r="7" spans="1:46" x14ac:dyDescent="0.25">
      <c r="A7" s="7"/>
      <c r="B7" s="8"/>
      <c r="C7" s="8"/>
    </row>
    <row r="8" spans="1:46" s="17" customFormat="1" ht="58.5" customHeight="1" x14ac:dyDescent="0.25">
      <c r="A8" s="36" t="s">
        <v>9</v>
      </c>
      <c r="B8" s="37" t="s">
        <v>10</v>
      </c>
      <c r="C8" s="38">
        <f>'[1]Приложение 6 '!F409+'[1]Приложение 6 '!F440+'[1]Приложение 6 '!F490+'[1]Приложение 6 '!F530+'[1]Приложение 6 '!F562+'[1]Приложение 6 '!F701</f>
        <v>939738.66877999995</v>
      </c>
      <c r="D8" s="38">
        <v>914747.44782</v>
      </c>
      <c r="E8" s="39">
        <f>D8/C8*100</f>
        <v>97.340620132994587</v>
      </c>
      <c r="F8" s="14"/>
      <c r="G8" s="15"/>
      <c r="H8" s="16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</row>
    <row r="9" spans="1:46" s="20" customFormat="1" ht="31.5" x14ac:dyDescent="0.25">
      <c r="A9" s="36" t="s">
        <v>11</v>
      </c>
      <c r="B9" s="37" t="s">
        <v>12</v>
      </c>
      <c r="C9" s="38">
        <f>'[1]Приложение 6 '!F84+'[1]Приложение 6 '!F226+'[1]Приложение 6 '!F666+'[1]Приложение 6 '!F673+'[1]Приложение 6 '!F708</f>
        <v>51790.932000000001</v>
      </c>
      <c r="D9" s="38">
        <v>48092.930670000002</v>
      </c>
      <c r="E9" s="39">
        <f t="shared" ref="E9:E25" si="0">D9/C9*100</f>
        <v>92.85975133639225</v>
      </c>
      <c r="F9" s="18"/>
      <c r="G9" s="18"/>
      <c r="H9" s="19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</row>
    <row r="10" spans="1:46" s="22" customFormat="1" ht="47.25" x14ac:dyDescent="0.25">
      <c r="A10" s="36" t="s">
        <v>13</v>
      </c>
      <c r="B10" s="37" t="s">
        <v>14</v>
      </c>
      <c r="C10" s="38">
        <f>'[1]Приложение 6 '!F503+'[1]Приложение 6 '!F544+'[1]Приложение 6 '!F606</f>
        <v>108401.24642000001</v>
      </c>
      <c r="D10" s="38">
        <v>108148.48761</v>
      </c>
      <c r="E10" s="39">
        <f t="shared" si="0"/>
        <v>99.766830347115473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</row>
    <row r="11" spans="1:46" s="24" customFormat="1" ht="47.25" x14ac:dyDescent="0.25">
      <c r="A11" s="40" t="s">
        <v>15</v>
      </c>
      <c r="B11" s="37" t="s">
        <v>16</v>
      </c>
      <c r="C11" s="38">
        <f>'[1]Приложение 6 '!F171+'[1]Приложение 6 '!F185+'[1]Приложение 6 '!F470+'[1]Приложение 6 '!F555+'[1]Приложение 6 '!F725</f>
        <v>7950.5973899999999</v>
      </c>
      <c r="D11" s="38">
        <v>7658.1748100000004</v>
      </c>
      <c r="E11" s="39">
        <f t="shared" si="0"/>
        <v>96.322004930499943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</row>
    <row r="12" spans="1:46" s="22" customFormat="1" ht="47.25" x14ac:dyDescent="0.25">
      <c r="A12" s="41" t="s">
        <v>17</v>
      </c>
      <c r="B12" s="37" t="s">
        <v>18</v>
      </c>
      <c r="C12" s="38">
        <f>'[1]Приложение 6 '!F291</f>
        <v>692.45</v>
      </c>
      <c r="D12" s="38">
        <v>692.45</v>
      </c>
      <c r="E12" s="39">
        <f t="shared" si="0"/>
        <v>100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</row>
    <row r="13" spans="1:46" s="22" customFormat="1" ht="51.75" customHeight="1" x14ac:dyDescent="0.25">
      <c r="A13" s="36" t="s">
        <v>19</v>
      </c>
      <c r="B13" s="37" t="s">
        <v>20</v>
      </c>
      <c r="C13" s="38">
        <f>'[1]Приложение 6 '!F75+'[1]Приложение 6 '!F90+'[1]Приложение 6 '!F178+'[1]Приложение 6 '!F583+'[1]Приложение 6 '!F648+'[1]Приложение 6 '!F304</f>
        <v>95320.416089999999</v>
      </c>
      <c r="D13" s="38">
        <v>88713.102580000006</v>
      </c>
      <c r="E13" s="39">
        <f t="shared" si="0"/>
        <v>93.068312350041069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</row>
    <row r="14" spans="1:46" s="22" customFormat="1" ht="48" customHeight="1" x14ac:dyDescent="0.25">
      <c r="A14" s="36" t="s">
        <v>21</v>
      </c>
      <c r="B14" s="37" t="s">
        <v>22</v>
      </c>
      <c r="C14" s="38">
        <f>'[1]Приложение 6 '!F126+'[1]Приложение 6 '!F434+'[1]Приложение 6 '!F479+'[1]Приложение 6 '!F524+'[1]Приложение 6 '!F590+'[1]Приложение 6 '!F642+'[1]Приложение 6 '!F653</f>
        <v>12041.26332</v>
      </c>
      <c r="D14" s="38">
        <v>12041.26332</v>
      </c>
      <c r="E14" s="39">
        <f t="shared" si="0"/>
        <v>100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</row>
    <row r="15" spans="1:46" s="22" customFormat="1" ht="53.25" customHeight="1" x14ac:dyDescent="0.25">
      <c r="A15" s="36" t="s">
        <v>23</v>
      </c>
      <c r="B15" s="37" t="s">
        <v>24</v>
      </c>
      <c r="C15" s="38">
        <f>'[1]Приложение 6 '!F30+'[1]Приложение 6 '!F131+'[1]Приложение 6 '!F276</f>
        <v>17310.672999999999</v>
      </c>
      <c r="D15" s="38">
        <v>17123.584220000001</v>
      </c>
      <c r="E15" s="39">
        <f t="shared" si="0"/>
        <v>98.91922873247043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</row>
    <row r="16" spans="1:46" s="22" customFormat="1" ht="31.5" x14ac:dyDescent="0.25">
      <c r="A16" s="36" t="s">
        <v>25</v>
      </c>
      <c r="B16" s="37" t="s">
        <v>26</v>
      </c>
      <c r="C16" s="38">
        <f>'[1]Приложение 6 '!F484+'[1]Приложение 6 '!F740</f>
        <v>1495.9827600000001</v>
      </c>
      <c r="D16" s="38">
        <v>1495.9826</v>
      </c>
      <c r="E16" s="39">
        <f t="shared" si="0"/>
        <v>99.999989304689578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</row>
    <row r="17" spans="1:46" s="25" customFormat="1" ht="63" x14ac:dyDescent="0.25">
      <c r="A17" s="36" t="s">
        <v>27</v>
      </c>
      <c r="B17" s="37" t="s">
        <v>28</v>
      </c>
      <c r="C17" s="38">
        <f>'[1]Приложение 6 '!F36+'[1]Приложение 6 '!F146+'[1]Приложение 6 '!F163+'[1]Приложение 6 '!F217+'[1]Приложение 6 '!F243+'[1]Приложение 6 '!F284+'[1]Приложение 6 '!F310+'[1]Приложение 6 '!F323+'[1]Приложение 6 '!F349+'[1]Приложение 6 '!F377+'[1]Приложение 6 '!F596+'[1]Приложение 6 '!F658+'[1]Приложение 6 '!F682+'[1]Приложение 6 '!F732+'[1]Приложение 6 '!F748+'[1]Приложение 6 '!F756+'[1]Приложение 6 '!F767+'[1]Приложение 6 '!F773</f>
        <v>182334.99826000002</v>
      </c>
      <c r="D17" s="38">
        <v>168135.39574000001</v>
      </c>
      <c r="E17" s="39">
        <f t="shared" si="0"/>
        <v>92.212354920610395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</row>
    <row r="18" spans="1:46" s="22" customFormat="1" ht="47.25" x14ac:dyDescent="0.25">
      <c r="A18" s="36" t="s">
        <v>29</v>
      </c>
      <c r="B18" s="37" t="s">
        <v>30</v>
      </c>
      <c r="C18" s="38">
        <f>'[1]Приложение 6 '!F232</f>
        <v>8623.5372800000005</v>
      </c>
      <c r="D18" s="38">
        <v>8623.5360000000001</v>
      </c>
      <c r="E18" s="39">
        <f t="shared" si="0"/>
        <v>99.999985156903037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</row>
    <row r="19" spans="1:46" s="22" customFormat="1" ht="76.5" customHeight="1" x14ac:dyDescent="0.25">
      <c r="A19" s="36" t="s">
        <v>31</v>
      </c>
      <c r="B19" s="37" t="s">
        <v>32</v>
      </c>
      <c r="C19" s="38">
        <f>'[1]Приложение 6 '!F236+'[1]Приложение 6 '!F248</f>
        <v>28770.633160000001</v>
      </c>
      <c r="D19" s="42">
        <v>27779.043010000001</v>
      </c>
      <c r="E19" s="39">
        <f t="shared" si="0"/>
        <v>96.553464275584261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</row>
    <row r="20" spans="1:46" s="22" customFormat="1" ht="47.25" x14ac:dyDescent="0.25">
      <c r="A20" s="36" t="s">
        <v>33</v>
      </c>
      <c r="B20" s="37" t="s">
        <v>34</v>
      </c>
      <c r="C20" s="38">
        <f>'[1]Приложение 6 '!F693</f>
        <v>536.34400000000005</v>
      </c>
      <c r="D20" s="42">
        <v>506.04399999999998</v>
      </c>
      <c r="E20" s="39">
        <f t="shared" si="0"/>
        <v>94.350640633623186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</row>
    <row r="21" spans="1:46" s="22" customFormat="1" ht="63" x14ac:dyDescent="0.25">
      <c r="A21" s="36" t="s">
        <v>35</v>
      </c>
      <c r="B21" s="37" t="s">
        <v>36</v>
      </c>
      <c r="C21" s="38">
        <f>'[1]Приложение 6 '!F153+'[1]Приложение 6 '!F328</f>
        <v>656.97442000000024</v>
      </c>
      <c r="D21" s="42">
        <v>350.59451999999999</v>
      </c>
      <c r="E21" s="39">
        <f t="shared" si="0"/>
        <v>53.365018382298636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</row>
    <row r="22" spans="1:46" s="22" customFormat="1" ht="46.5" customHeight="1" x14ac:dyDescent="0.25">
      <c r="A22" s="36" t="s">
        <v>37</v>
      </c>
      <c r="B22" s="37" t="s">
        <v>38</v>
      </c>
      <c r="C22" s="38">
        <f>'[1]Приложение 6 '!F207</f>
        <v>364.34951999999998</v>
      </c>
      <c r="D22" s="42">
        <v>40.049300000000002</v>
      </c>
      <c r="E22" s="39">
        <f t="shared" si="0"/>
        <v>10.992000209030056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</row>
    <row r="23" spans="1:46" s="22" customFormat="1" ht="90.75" customHeight="1" x14ac:dyDescent="0.25">
      <c r="A23" s="36" t="s">
        <v>39</v>
      </c>
      <c r="B23" s="37" t="s">
        <v>40</v>
      </c>
      <c r="C23" s="38">
        <f>'[1]Приложение 6 '!F332+'[1]Приложение 6 '!F354+'[1]Приложение 6 '!F382+'[1]Приложение 6 '!F397+'[1]Приложение 6 '!F315</f>
        <v>33842.829399999995</v>
      </c>
      <c r="D23" s="42">
        <v>12675.44615</v>
      </c>
      <c r="E23" s="39">
        <f t="shared" si="0"/>
        <v>37.453860610129723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</row>
    <row r="24" spans="1:46" s="22" customFormat="1" x14ac:dyDescent="0.25">
      <c r="A24" s="10"/>
      <c r="B24" s="11"/>
      <c r="C24" s="12"/>
      <c r="D24" s="26"/>
      <c r="E24" s="13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</row>
    <row r="25" spans="1:46" x14ac:dyDescent="0.25">
      <c r="A25" s="27" t="s">
        <v>41</v>
      </c>
      <c r="B25" s="28"/>
      <c r="C25" s="29">
        <f>SUM(C8:C23)</f>
        <v>1489871.8957999998</v>
      </c>
      <c r="D25" s="29">
        <f>SUM(D8:D23)</f>
        <v>1416823.53235</v>
      </c>
      <c r="E25" s="13">
        <f t="shared" si="0"/>
        <v>95.097003731936567</v>
      </c>
      <c r="F25" s="9"/>
    </row>
    <row r="26" spans="1:46" x14ac:dyDescent="0.25">
      <c r="A26" s="30"/>
      <c r="B26" s="31"/>
      <c r="C26" s="32"/>
    </row>
    <row r="27" spans="1:46" x14ac:dyDescent="0.25">
      <c r="A27" s="30"/>
      <c r="B27" s="31"/>
    </row>
    <row r="28" spans="1:46" x14ac:dyDescent="0.25">
      <c r="A28" s="30"/>
      <c r="B28" s="31"/>
      <c r="C28" s="33"/>
    </row>
    <row r="29" spans="1:46" x14ac:dyDescent="0.25">
      <c r="A29" s="30"/>
      <c r="B29" s="31"/>
    </row>
    <row r="30" spans="1:46" x14ac:dyDescent="0.25">
      <c r="A30" s="30"/>
      <c r="B30" s="31"/>
    </row>
    <row r="31" spans="1:46" x14ac:dyDescent="0.25">
      <c r="A31" s="30"/>
      <c r="B31" s="31"/>
    </row>
    <row r="32" spans="1:46" x14ac:dyDescent="0.25">
      <c r="A32" s="30"/>
      <c r="B32" s="31"/>
    </row>
    <row r="33" spans="1:4" x14ac:dyDescent="0.25">
      <c r="A33" s="30"/>
      <c r="B33" s="31"/>
    </row>
    <row r="34" spans="1:4" x14ac:dyDescent="0.25">
      <c r="A34" s="30"/>
      <c r="B34" s="31"/>
    </row>
    <row r="35" spans="1:4" x14ac:dyDescent="0.25">
      <c r="A35" s="30"/>
      <c r="B35" s="31"/>
    </row>
    <row r="36" spans="1:4" x14ac:dyDescent="0.25">
      <c r="A36" s="30"/>
      <c r="B36" s="31"/>
    </row>
    <row r="37" spans="1:4" s="1" customFormat="1" x14ac:dyDescent="0.25">
      <c r="A37" s="30"/>
      <c r="B37" s="31"/>
      <c r="D37" s="9"/>
    </row>
    <row r="38" spans="1:4" s="1" customFormat="1" x14ac:dyDescent="0.25">
      <c r="A38" s="30"/>
      <c r="B38" s="31"/>
      <c r="D38" s="9"/>
    </row>
    <row r="39" spans="1:4" s="1" customFormat="1" x14ac:dyDescent="0.25">
      <c r="A39" s="30"/>
      <c r="B39" s="31"/>
      <c r="D39" s="9"/>
    </row>
    <row r="40" spans="1:4" s="1" customFormat="1" x14ac:dyDescent="0.25">
      <c r="A40" s="30"/>
      <c r="B40" s="31"/>
      <c r="D40" s="9"/>
    </row>
    <row r="41" spans="1:4" s="1" customFormat="1" x14ac:dyDescent="0.25">
      <c r="A41" s="30"/>
      <c r="B41" s="31"/>
      <c r="D41" s="9"/>
    </row>
    <row r="42" spans="1:4" s="1" customFormat="1" x14ac:dyDescent="0.25">
      <c r="A42" s="30"/>
      <c r="B42" s="31"/>
      <c r="D42" s="9"/>
    </row>
    <row r="43" spans="1:4" s="1" customFormat="1" x14ac:dyDescent="0.25">
      <c r="A43" s="30"/>
      <c r="B43" s="31"/>
      <c r="D43" s="9"/>
    </row>
    <row r="44" spans="1:4" s="1" customFormat="1" x14ac:dyDescent="0.25">
      <c r="A44" s="30"/>
      <c r="B44" s="31"/>
      <c r="D44" s="9"/>
    </row>
    <row r="45" spans="1:4" s="1" customFormat="1" x14ac:dyDescent="0.25">
      <c r="A45" s="30"/>
      <c r="B45" s="31"/>
      <c r="D45" s="9"/>
    </row>
    <row r="46" spans="1:4" s="1" customFormat="1" x14ac:dyDescent="0.25">
      <c r="A46" s="30"/>
      <c r="B46" s="34"/>
      <c r="D46" s="9"/>
    </row>
    <row r="47" spans="1:4" s="1" customFormat="1" x14ac:dyDescent="0.25">
      <c r="A47" s="30"/>
      <c r="B47" s="34"/>
      <c r="D47" s="9"/>
    </row>
    <row r="48" spans="1:4" s="1" customFormat="1" x14ac:dyDescent="0.25">
      <c r="A48" s="30"/>
      <c r="B48" s="34"/>
      <c r="D48" s="9"/>
    </row>
    <row r="49" spans="1:4" s="1" customFormat="1" x14ac:dyDescent="0.25">
      <c r="A49" s="30"/>
      <c r="B49" s="34"/>
      <c r="D49" s="9"/>
    </row>
    <row r="50" spans="1:4" s="1" customFormat="1" x14ac:dyDescent="0.25">
      <c r="A50" s="35"/>
      <c r="B50" s="34"/>
      <c r="D50" s="9"/>
    </row>
    <row r="51" spans="1:4" s="1" customFormat="1" x14ac:dyDescent="0.25">
      <c r="A51" s="35"/>
      <c r="B51" s="34"/>
      <c r="D51" s="9"/>
    </row>
    <row r="52" spans="1:4" s="1" customFormat="1" x14ac:dyDescent="0.25">
      <c r="A52" s="35"/>
      <c r="B52" s="34"/>
      <c r="D52" s="9"/>
    </row>
    <row r="53" spans="1:4" s="1" customFormat="1" x14ac:dyDescent="0.25">
      <c r="A53" s="35"/>
      <c r="B53" s="34"/>
      <c r="D53" s="9"/>
    </row>
    <row r="54" spans="1:4" s="1" customFormat="1" x14ac:dyDescent="0.25">
      <c r="A54" s="35"/>
      <c r="B54" s="34"/>
      <c r="D54" s="9"/>
    </row>
    <row r="55" spans="1:4" s="1" customFormat="1" x14ac:dyDescent="0.25">
      <c r="A55" s="35"/>
      <c r="B55" s="34"/>
      <c r="D55" s="9"/>
    </row>
    <row r="56" spans="1:4" s="1" customFormat="1" x14ac:dyDescent="0.25">
      <c r="A56" s="35"/>
      <c r="B56" s="34"/>
      <c r="D56" s="9"/>
    </row>
    <row r="57" spans="1:4" s="1" customFormat="1" x14ac:dyDescent="0.25">
      <c r="A57" s="35"/>
      <c r="B57" s="34"/>
      <c r="D57" s="9"/>
    </row>
    <row r="58" spans="1:4" s="1" customFormat="1" x14ac:dyDescent="0.25">
      <c r="A58" s="35"/>
      <c r="B58" s="34"/>
      <c r="D58" s="9"/>
    </row>
  </sheetData>
  <mergeCells count="4">
    <mergeCell ref="A1:E1"/>
    <mergeCell ref="A2:E2"/>
    <mergeCell ref="A4:D4"/>
    <mergeCell ref="A3:E3"/>
  </mergeCells>
  <pageMargins left="0.98425196850393704" right="0.19685039370078741" top="0.39370078740157483" bottom="0.39370078740157483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Царевская Юлия Михайловна</dc:creator>
  <cp:lastModifiedBy>Царевская Юлия Михайловна</cp:lastModifiedBy>
  <cp:lastPrinted>2018-04-28T08:47:55Z</cp:lastPrinted>
  <dcterms:created xsi:type="dcterms:W3CDTF">2018-04-20T12:34:13Z</dcterms:created>
  <dcterms:modified xsi:type="dcterms:W3CDTF">2018-04-28T08:47:58Z</dcterms:modified>
</cp:coreProperties>
</file>