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42" i="1" l="1"/>
  <c r="E40" i="1"/>
  <c r="E41" i="1"/>
  <c r="E39" i="1"/>
  <c r="E38" i="1"/>
  <c r="E27" i="1" l="1"/>
  <c r="E11" i="1"/>
  <c r="E10" i="1"/>
  <c r="E8" i="1"/>
  <c r="E7" i="1"/>
  <c r="C12" i="1"/>
  <c r="C9" i="1"/>
  <c r="E17" i="1"/>
  <c r="E16" i="1"/>
  <c r="E25" i="1"/>
  <c r="E24" i="1"/>
  <c r="E21" i="1"/>
  <c r="E22" i="1"/>
  <c r="E20" i="1"/>
  <c r="D6" i="1" l="1"/>
  <c r="D34" i="1" l="1"/>
  <c r="D9" i="1"/>
  <c r="D12" i="1"/>
  <c r="E52" i="1" l="1"/>
  <c r="E53" i="1"/>
  <c r="E51" i="1"/>
  <c r="E48" i="1"/>
  <c r="E46" i="1"/>
  <c r="E44" i="1"/>
  <c r="C40" i="1"/>
  <c r="D40" i="1"/>
  <c r="E32" i="1"/>
  <c r="E33" i="1"/>
  <c r="E31" i="1"/>
  <c r="C29" i="1"/>
  <c r="E29" i="1" s="1"/>
  <c r="E34" i="1" l="1"/>
</calcChain>
</file>

<file path=xl/sharedStrings.xml><?xml version="1.0" encoding="utf-8"?>
<sst xmlns="http://schemas.openxmlformats.org/spreadsheetml/2006/main" count="118" uniqueCount="79">
  <si>
    <t>Социально-экономическое положение муниципального образования</t>
  </si>
  <si>
    <t xml:space="preserve">Показатели </t>
  </si>
  <si>
    <t>Единица измерения</t>
  </si>
  <si>
    <t>1. Демография</t>
  </si>
  <si>
    <t>Численность населения</t>
  </si>
  <si>
    <t>человек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</si>
  <si>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</si>
  <si>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</si>
  <si>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</si>
  <si>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</si>
  <si>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</si>
  <si>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</si>
  <si>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</si>
  <si>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2. Производство товаров и услуг</t>
  </si>
  <si>
    <t> 2.1. Промышленное производство</t>
  </si>
  <si>
    <t>Добыча полезных ископаемых</t>
  </si>
  <si>
    <t>млн.руб.</t>
  </si>
  <si>
    <t xml:space="preserve">млн.руб.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</si>
  <si>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</si>
  <si>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</si>
  <si>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</si>
  <si>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</si>
  <si>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Численность индивидуальных предпринимателей</t>
  </si>
  <si>
    <t>Количество организаций</t>
  </si>
  <si>
    <t>ед.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</si>
  <si>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</si>
  <si>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</si>
  <si>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</si>
  <si>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</si>
  <si>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</si>
  <si>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</si>
  <si>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</si>
  <si>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</si>
  <si>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</si>
  <si>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 xml:space="preserve">Объем выполненных работ по виду деятельности «Строительство» 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</si>
  <si>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</si>
  <si>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</si>
  <si>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</si>
  <si>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тыс. человек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</si>
  <si>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</si>
  <si>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</si>
  <si>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</si>
  <si>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</si>
  <si>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</si>
  <si>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</si>
  <si>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 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</si>
  <si>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</si>
  <si>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</si>
  <si>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</si>
  <si>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</si>
  <si>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</si>
  <si>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-</t>
  </si>
  <si>
    <t>Численность медицинских работников:</t>
  </si>
  <si>
    <t> врачей-терапевтов участковых</t>
  </si>
  <si>
    <t> врачей-педиатров участковых</t>
  </si>
  <si>
    <t> врачей общей практики</t>
  </si>
  <si>
    <t>х</t>
  </si>
  <si>
    <t>Численность безработных, зарегистрированных в службах занятости</t>
  </si>
  <si>
    <t>Примечание</t>
  </si>
  <si>
    <t>В % к анало-гичному периоду прошлого года</t>
  </si>
  <si>
    <t>…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</si>
  <si>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</si>
  <si>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</si>
  <si>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</si>
  <si>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* - предварительные данные</t>
  </si>
  <si>
    <t>4. Институциональные преобразования</t>
  </si>
  <si>
    <r>
      <t xml:space="preserve">… </t>
    </r>
    <r>
      <rPr>
        <sz val="10"/>
        <rFont val="Times New Roman"/>
        <family val="1"/>
        <charset val="204"/>
      </rPr>
      <t xml:space="preserve">-  явление было, но сведения отсутствуют или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официальном статистическом учёте и системе государственной статистики в Российской Федерации» (ст. 4 п. 5; ст. 9 п. 1) </t>
    </r>
  </si>
  <si>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- невозможность сопоставления</t>
    </r>
  </si>
  <si>
    <r>
      <t xml:space="preserve">нет данных </t>
    </r>
    <r>
      <rPr>
        <sz val="10"/>
        <rFont val="Times New Roman"/>
        <family val="1"/>
        <charset val="204"/>
      </rPr>
      <t>- по состоянию на 19.09.2016 г. данные не представлены территориальным органом статистики</t>
    </r>
  </si>
  <si>
    <t>Печенгский район за январь - сентябрь 2016 года</t>
  </si>
  <si>
    <t>Значение показателя январь-сентябрь 2016 г.</t>
  </si>
  <si>
    <t>Значение показателя январь-сентябрь 2015 г.</t>
  </si>
  <si>
    <t>277*</t>
  </si>
  <si>
    <t>276*</t>
  </si>
  <si>
    <t>1763*</t>
  </si>
  <si>
    <t>1756*</t>
  </si>
  <si>
    <t>37167*</t>
  </si>
  <si>
    <t xml:space="preserve">на 01 октября </t>
  </si>
  <si>
    <t xml:space="preserve">на 01 января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</si>
</sst>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3" fillId="2" borderId="2" xfId="0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5" fillId="2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2" borderId="2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/>
    </xf>
    <xf numFmtId="0" fontId="4" fillId="3" borderId="0" xfId="0" applyFont="1" applyFill="1" applyBorder="1"/>
    <xf numFmtId="164" fontId="4" fillId="3" borderId="0" xfId="0" applyNumberFormat="1" applyFont="1" applyFill="1" applyBorder="1"/>
    <xf numFmtId="0" fontId="3" fillId="0" borderId="0" xfId="0" applyFont="1" applyBorder="1" applyAlignment="1">
      <alignment vertical="center" wrapText="1"/>
    </xf>
    <xf numFmtId="164" fontId="3" fillId="3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3" borderId="0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pane ySplit="5" topLeftCell="A38" activePane="bottomLeft" state="frozen"/>
      <selection pane="bottomLeft" activeCell="A60" sqref="A60:XFD60"/>
    </sheetView>
  </sheetViews>
  <sheetFormatPr defaultRowHeight="15" x14ac:dyDescent="0.25"/>
  <cols>
    <col min="1" max="1" width="38.42578125" style="1" customWidth="1"/>
    <col min="2" max="2" width="12" style="1" customWidth="1"/>
    <col min="3" max="3" width="14.28515625" style="1" customWidth="1"/>
    <col min="4" max="4" width="13.85546875" style="1" customWidth="1"/>
    <col min="5" max="5" width="13.42578125" style="1" customWidth="1"/>
    <col min="6" max="6" width="17.7109375" style="1" customWidth="1"/>
    <col min="7" max="16384" width="9.140625" style="1"/>
  </cols>
  <sheetData>
    <row r="1" spans="1:10" ht="19.5" customHeight="1" x14ac:dyDescent="0.25">
      <c r="A1" s="40" t="s">
        <v>0</v>
      </c>
      <c r="B1" s="40"/>
      <c r="C1" s="40"/>
      <c r="D1" s="40"/>
      <c r="E1" s="40"/>
      <c r="F1" s="40"/>
      <c r="G1" s="3"/>
    </row>
    <row r="2" spans="1:10" ht="15.75" customHeight="1" x14ac:dyDescent="0.25">
      <c r="A2" s="40" t="s">
        <v>69</v>
      </c>
      <c r="B2" s="40"/>
      <c r="C2" s="40"/>
      <c r="D2" s="40"/>
      <c r="E2" s="40"/>
      <c r="F2" s="40"/>
      <c r="G2" s="4"/>
    </row>
    <row r="4" spans="1:10" ht="51" x14ac:dyDescent="0.25">
      <c r="A4" s="8" t="s">
        <v>1</v>
      </c>
      <c r="B4" s="8" t="s">
        <v>2</v>
      </c>
      <c r="C4" s="8" t="s">
        <v>70</v>
      </c>
      <c r="D4" s="8" t="s">
        <v>71</v>
      </c>
      <c r="E4" s="8" t="s">
        <v>59</v>
      </c>
      <c r="F4" s="8" t="s">
        <v>58</v>
      </c>
      <c r="G4" s="9"/>
      <c r="H4" s="10"/>
      <c r="I4" s="10"/>
      <c r="J4" s="10"/>
    </row>
    <row r="5" spans="1:10" x14ac:dyDescent="0.25">
      <c r="A5" s="42" t="s">
        <v>3</v>
      </c>
      <c r="B5" s="43"/>
      <c r="C5" s="43"/>
      <c r="D5" s="43"/>
      <c r="E5" s="43"/>
      <c r="F5" s="44"/>
      <c r="G5" s="9"/>
      <c r="H5" s="10"/>
      <c r="I5" s="10"/>
      <c r="J5" s="10"/>
    </row>
    <row r="6" spans="1:10" x14ac:dyDescent="0.25">
      <c r="A6" s="11" t="s">
        <v>4</v>
      </c>
      <c r="B6" s="8" t="s">
        <v>5</v>
      </c>
      <c r="C6" s="39" t="s">
        <v>76</v>
      </c>
      <c r="D6" s="16">
        <f>37480+D7-D8+D10-D11</f>
        <v>37275</v>
      </c>
      <c r="E6" s="18">
        <f>37167/37275*100</f>
        <v>99.710261569416502</v>
      </c>
      <c r="F6" s="5" t="s">
        <v>77</v>
      </c>
      <c r="G6" s="9"/>
      <c r="H6" s="10"/>
      <c r="I6" s="10"/>
      <c r="J6" s="10"/>
    </row>
    <row r="7" spans="1:10" x14ac:dyDescent="0.25">
      <c r="A7" s="11" t="s">
        <v>6</v>
      </c>
      <c r="B7" s="8" t="s">
        <v>7</v>
      </c>
      <c r="C7" s="16" t="s">
        <v>72</v>
      </c>
      <c r="D7" s="16">
        <v>297</v>
      </c>
      <c r="E7" s="18">
        <f>277/297*100</f>
        <v>93.265993265993259</v>
      </c>
      <c r="F7" s="5"/>
      <c r="G7" s="9"/>
      <c r="H7" s="10"/>
      <c r="I7" s="10"/>
      <c r="J7" s="10"/>
    </row>
    <row r="8" spans="1:10" ht="15.75" customHeight="1" x14ac:dyDescent="0.25">
      <c r="A8" s="11" t="s">
        <v>8</v>
      </c>
      <c r="B8" s="8" t="s">
        <v>7</v>
      </c>
      <c r="C8" s="16" t="s">
        <v>73</v>
      </c>
      <c r="D8" s="16">
        <v>246</v>
      </c>
      <c r="E8" s="18">
        <f>276/246*100</f>
        <v>112.19512195121952</v>
      </c>
      <c r="F8" s="5"/>
      <c r="G8" s="9"/>
      <c r="H8" s="10"/>
      <c r="I8" s="10"/>
      <c r="J8" s="10"/>
    </row>
    <row r="9" spans="1:10" x14ac:dyDescent="0.25">
      <c r="A9" s="11" t="s">
        <v>9</v>
      </c>
      <c r="B9" s="8" t="s">
        <v>7</v>
      </c>
      <c r="C9" s="16">
        <f>277-276</f>
        <v>1</v>
      </c>
      <c r="D9" s="16">
        <f>D7-D8</f>
        <v>51</v>
      </c>
      <c r="E9" s="18" t="s">
        <v>56</v>
      </c>
      <c r="F9" s="7"/>
      <c r="G9" s="9"/>
      <c r="H9" s="10"/>
      <c r="I9" s="10"/>
      <c r="J9" s="10"/>
    </row>
    <row r="10" spans="1:10" x14ac:dyDescent="0.25">
      <c r="A10" s="11" t="s">
        <v>10</v>
      </c>
      <c r="B10" s="8" t="s">
        <v>7</v>
      </c>
      <c r="C10" s="16" t="s">
        <v>74</v>
      </c>
      <c r="D10" s="16">
        <v>1511</v>
      </c>
      <c r="E10" s="18">
        <f>1763/1511*100</f>
        <v>116.67769688947718</v>
      </c>
      <c r="F10" s="5"/>
      <c r="G10" s="9"/>
      <c r="H10" s="10"/>
      <c r="I10" s="10"/>
      <c r="J10" s="10"/>
    </row>
    <row r="11" spans="1:10" x14ac:dyDescent="0.25">
      <c r="A11" s="11" t="s">
        <v>11</v>
      </c>
      <c r="B11" s="8" t="s">
        <v>7</v>
      </c>
      <c r="C11" s="16" t="s">
        <v>75</v>
      </c>
      <c r="D11" s="16">
        <v>1767</v>
      </c>
      <c r="E11" s="18">
        <f>1756/1767*100</f>
        <v>99.377475947934357</v>
      </c>
      <c r="F11" s="5"/>
      <c r="G11" s="9"/>
      <c r="H11" s="10"/>
      <c r="I11" s="10"/>
      <c r="J11" s="10"/>
    </row>
    <row r="12" spans="1:10" x14ac:dyDescent="0.25">
      <c r="A12" s="11" t="s">
        <v>12</v>
      </c>
      <c r="B12" s="8" t="s">
        <v>7</v>
      </c>
      <c r="C12" s="16">
        <f>1763-1756</f>
        <v>7</v>
      </c>
      <c r="D12" s="16">
        <f>D10-D11</f>
        <v>-256</v>
      </c>
      <c r="E12" s="18" t="s">
        <v>56</v>
      </c>
      <c r="F12" s="7"/>
      <c r="G12" s="9"/>
      <c r="H12" s="10"/>
      <c r="I12" s="10"/>
      <c r="J12" s="10"/>
    </row>
    <row r="13" spans="1:10" x14ac:dyDescent="0.25">
      <c r="A13" s="13" t="s">
        <v>13</v>
      </c>
      <c r="B13" s="14"/>
      <c r="C13" s="14"/>
      <c r="D13" s="14"/>
      <c r="E13" s="14"/>
      <c r="F13" s="7"/>
      <c r="G13" s="9"/>
      <c r="H13" s="10"/>
      <c r="I13" s="10"/>
      <c r="J13" s="10"/>
    </row>
    <row r="14" spans="1:10" ht="13.5" customHeight="1" x14ac:dyDescent="0.25">
      <c r="A14" s="11" t="s">
        <v>14</v>
      </c>
      <c r="B14" s="8"/>
      <c r="C14" s="8"/>
      <c r="D14" s="12"/>
      <c r="E14" s="12"/>
      <c r="F14" s="15"/>
      <c r="G14" s="9"/>
      <c r="H14" s="10"/>
      <c r="I14" s="10"/>
      <c r="J14" s="10"/>
    </row>
    <row r="15" spans="1:10" ht="26.25" customHeight="1" x14ac:dyDescent="0.25">
      <c r="A15" s="11" t="s">
        <v>15</v>
      </c>
      <c r="B15" s="8" t="s">
        <v>16</v>
      </c>
      <c r="C15" s="16" t="s">
        <v>60</v>
      </c>
      <c r="D15" s="16" t="s">
        <v>60</v>
      </c>
      <c r="E15" s="18"/>
      <c r="F15" s="36"/>
      <c r="G15" s="9"/>
      <c r="H15" s="10"/>
      <c r="I15" s="10"/>
      <c r="J15" s="10"/>
    </row>
    <row r="16" spans="1:10" ht="54" customHeight="1" x14ac:dyDescent="0.25">
      <c r="A16" s="11" t="s">
        <v>61</v>
      </c>
      <c r="B16" s="8" t="s">
        <v>16</v>
      </c>
      <c r="C16" s="18">
        <v>245</v>
      </c>
      <c r="D16" s="18">
        <v>169.7</v>
      </c>
      <c r="E16" s="18">
        <f t="shared" ref="E16:E17" si="0">C16/D16*100</f>
        <v>144.37242192103713</v>
      </c>
      <c r="F16" s="17"/>
      <c r="G16" s="9"/>
      <c r="H16" s="10"/>
      <c r="I16" s="10"/>
      <c r="J16" s="10"/>
    </row>
    <row r="17" spans="1:10" ht="66" customHeight="1" x14ac:dyDescent="0.25">
      <c r="A17" s="11" t="s">
        <v>62</v>
      </c>
      <c r="B17" s="8" t="s">
        <v>17</v>
      </c>
      <c r="C17" s="16">
        <v>1872.1</v>
      </c>
      <c r="D17" s="18">
        <v>843.9</v>
      </c>
      <c r="E17" s="18">
        <f t="shared" si="0"/>
        <v>221.83908045977012</v>
      </c>
      <c r="F17" s="17"/>
      <c r="G17" s="9"/>
      <c r="H17" s="10"/>
      <c r="I17" s="10"/>
      <c r="J17" s="10"/>
    </row>
    <row r="18" spans="1:10" ht="51" hidden="1" x14ac:dyDescent="0.25">
      <c r="A18" s="11" t="s">
        <v>63</v>
      </c>
      <c r="B18" s="8" t="s">
        <v>17</v>
      </c>
      <c r="C18" s="16" t="s">
        <v>60</v>
      </c>
      <c r="D18" s="18" t="s">
        <v>60</v>
      </c>
      <c r="E18" s="12"/>
      <c r="F18" s="17"/>
      <c r="G18" s="9"/>
      <c r="H18" s="10"/>
      <c r="I18" s="10"/>
      <c r="J18" s="10"/>
    </row>
    <row r="19" spans="1:10" x14ac:dyDescent="0.25">
      <c r="A19" s="13" t="s">
        <v>18</v>
      </c>
      <c r="B19" s="19"/>
      <c r="C19" s="19"/>
      <c r="D19" s="19"/>
      <c r="E19" s="20"/>
      <c r="F19" s="21"/>
      <c r="G19" s="9"/>
      <c r="H19" s="10"/>
      <c r="I19" s="10"/>
      <c r="J19" s="10"/>
    </row>
    <row r="20" spans="1:10" ht="13.5" customHeight="1" x14ac:dyDescent="0.25">
      <c r="A20" s="11" t="s">
        <v>19</v>
      </c>
      <c r="B20" s="8" t="s">
        <v>17</v>
      </c>
      <c r="C20" s="16">
        <v>1641.6</v>
      </c>
      <c r="D20" s="18">
        <v>1427</v>
      </c>
      <c r="E20" s="18">
        <f t="shared" ref="E20:E34" si="1">C20/D20*100</f>
        <v>115.03854239663629</v>
      </c>
      <c r="F20" s="6"/>
      <c r="G20" s="9"/>
      <c r="H20" s="10"/>
      <c r="I20" s="10"/>
      <c r="J20" s="10"/>
    </row>
    <row r="21" spans="1:10" x14ac:dyDescent="0.25">
      <c r="A21" s="11" t="s">
        <v>20</v>
      </c>
      <c r="B21" s="8" t="s">
        <v>17</v>
      </c>
      <c r="C21" s="16">
        <v>508.6</v>
      </c>
      <c r="D21" s="16">
        <v>78.7</v>
      </c>
      <c r="E21" s="18">
        <f t="shared" si="1"/>
        <v>646.25158831003807</v>
      </c>
      <c r="F21" s="6"/>
      <c r="G21" s="9"/>
      <c r="H21" s="10"/>
      <c r="I21" s="10"/>
      <c r="J21" s="10"/>
    </row>
    <row r="22" spans="1:10" x14ac:dyDescent="0.25">
      <c r="A22" s="11" t="s">
        <v>21</v>
      </c>
      <c r="B22" s="8" t="s">
        <v>17</v>
      </c>
      <c r="C22" s="18">
        <v>582.55340000000001</v>
      </c>
      <c r="D22" s="18">
        <v>558.8066</v>
      </c>
      <c r="E22" s="18">
        <f t="shared" si="1"/>
        <v>104.24955610760503</v>
      </c>
      <c r="F22" s="6"/>
      <c r="G22" s="9"/>
      <c r="H22" s="10"/>
      <c r="I22" s="10"/>
      <c r="J22" s="10"/>
    </row>
    <row r="23" spans="1:10" ht="15.75" customHeight="1" x14ac:dyDescent="0.25">
      <c r="A23" s="42" t="s">
        <v>65</v>
      </c>
      <c r="B23" s="43"/>
      <c r="C23" s="43"/>
      <c r="D23" s="43"/>
      <c r="E23" s="43"/>
      <c r="F23" s="44"/>
      <c r="G23" s="9"/>
      <c r="H23" s="10"/>
      <c r="I23" s="10"/>
      <c r="J23" s="10"/>
    </row>
    <row r="24" spans="1:10" ht="26.25" customHeight="1" x14ac:dyDescent="0.25">
      <c r="A24" s="11" t="s">
        <v>22</v>
      </c>
      <c r="B24" s="8" t="s">
        <v>5</v>
      </c>
      <c r="C24" s="16">
        <v>584</v>
      </c>
      <c r="D24" s="16">
        <v>598</v>
      </c>
      <c r="E24" s="18">
        <f t="shared" si="1"/>
        <v>97.658862876254176</v>
      </c>
      <c r="F24" s="5"/>
      <c r="G24" s="9"/>
      <c r="H24" s="10"/>
      <c r="I24" s="10"/>
      <c r="J24" s="10"/>
    </row>
    <row r="25" spans="1:10" ht="14.25" customHeight="1" x14ac:dyDescent="0.25">
      <c r="A25" s="11" t="s">
        <v>23</v>
      </c>
      <c r="B25" s="8" t="s">
        <v>24</v>
      </c>
      <c r="C25" s="16">
        <v>346</v>
      </c>
      <c r="D25" s="16">
        <v>351</v>
      </c>
      <c r="E25" s="18">
        <f t="shared" si="1"/>
        <v>98.575498575498571</v>
      </c>
      <c r="F25" s="5"/>
      <c r="G25" s="9"/>
      <c r="H25" s="10"/>
      <c r="I25" s="10"/>
      <c r="J25" s="10"/>
    </row>
    <row r="26" spans="1:10" x14ac:dyDescent="0.25">
      <c r="A26" s="42" t="s">
        <v>25</v>
      </c>
      <c r="B26" s="43"/>
      <c r="C26" s="43"/>
      <c r="D26" s="43"/>
      <c r="E26" s="43"/>
      <c r="F26" s="44"/>
      <c r="G26" s="9"/>
      <c r="H26" s="10"/>
      <c r="I26" s="10"/>
      <c r="J26" s="10"/>
    </row>
    <row r="27" spans="1:10" ht="26.25" customHeight="1" x14ac:dyDescent="0.25">
      <c r="A27" s="11" t="s">
        <v>26</v>
      </c>
      <c r="B27" s="8" t="s">
        <v>17</v>
      </c>
      <c r="C27" s="18">
        <v>2067.2260000000001</v>
      </c>
      <c r="D27" s="18">
        <v>2532</v>
      </c>
      <c r="E27" s="18">
        <f t="shared" si="1"/>
        <v>81.643996840442341</v>
      </c>
      <c r="F27" s="22"/>
      <c r="G27" s="9"/>
      <c r="H27" s="10"/>
      <c r="I27" s="10"/>
      <c r="J27" s="10"/>
    </row>
    <row r="28" spans="1:10" ht="25.5" hidden="1" x14ac:dyDescent="0.25">
      <c r="A28" s="11" t="s">
        <v>27</v>
      </c>
      <c r="B28" s="8"/>
      <c r="C28" s="8"/>
      <c r="D28" s="8"/>
      <c r="E28" s="8"/>
      <c r="F28" s="22"/>
      <c r="G28" s="9"/>
      <c r="H28" s="10"/>
      <c r="I28" s="10"/>
      <c r="J28" s="10"/>
    </row>
    <row r="29" spans="1:10" hidden="1" x14ac:dyDescent="0.25">
      <c r="A29" s="11" t="s">
        <v>28</v>
      </c>
      <c r="B29" s="8" t="s">
        <v>17</v>
      </c>
      <c r="C29" s="8">
        <f>SUM(C31:C33)</f>
        <v>0</v>
      </c>
      <c r="D29" s="8">
        <v>2346.4</v>
      </c>
      <c r="E29" s="12">
        <f t="shared" si="1"/>
        <v>0</v>
      </c>
      <c r="F29" s="7"/>
      <c r="G29" s="9"/>
      <c r="H29" s="10"/>
      <c r="I29" s="10"/>
      <c r="J29" s="10"/>
    </row>
    <row r="30" spans="1:10" hidden="1" x14ac:dyDescent="0.25">
      <c r="A30" s="11" t="s">
        <v>29</v>
      </c>
      <c r="B30" s="8"/>
      <c r="C30" s="8"/>
      <c r="D30" s="8"/>
      <c r="E30" s="8"/>
      <c r="F30" s="22"/>
      <c r="G30" s="9"/>
      <c r="H30" s="10"/>
      <c r="I30" s="10"/>
      <c r="J30" s="10"/>
    </row>
    <row r="31" spans="1:10" hidden="1" x14ac:dyDescent="0.25">
      <c r="A31" s="11" t="s">
        <v>30</v>
      </c>
      <c r="B31" s="8" t="s">
        <v>17</v>
      </c>
      <c r="C31" s="8"/>
      <c r="D31" s="8">
        <v>61.6</v>
      </c>
      <c r="E31" s="12">
        <f t="shared" si="1"/>
        <v>0</v>
      </c>
      <c r="F31" s="7"/>
      <c r="G31" s="9"/>
      <c r="H31" s="10"/>
      <c r="I31" s="10"/>
      <c r="J31" s="10"/>
    </row>
    <row r="32" spans="1:10" hidden="1" x14ac:dyDescent="0.25">
      <c r="A32" s="11" t="s">
        <v>31</v>
      </c>
      <c r="B32" s="8" t="s">
        <v>17</v>
      </c>
      <c r="C32" s="8"/>
      <c r="D32" s="8">
        <v>37.700000000000003</v>
      </c>
      <c r="E32" s="12">
        <f t="shared" si="1"/>
        <v>0</v>
      </c>
      <c r="F32" s="7"/>
      <c r="G32" s="9"/>
      <c r="H32" s="10"/>
      <c r="I32" s="10"/>
      <c r="J32" s="10"/>
    </row>
    <row r="33" spans="1:10" hidden="1" x14ac:dyDescent="0.25">
      <c r="A33" s="11" t="s">
        <v>32</v>
      </c>
      <c r="B33" s="8" t="s">
        <v>17</v>
      </c>
      <c r="C33" s="8"/>
      <c r="D33" s="8">
        <v>78.2</v>
      </c>
      <c r="E33" s="12">
        <f t="shared" si="1"/>
        <v>0</v>
      </c>
      <c r="F33" s="7"/>
      <c r="G33" s="9"/>
      <c r="H33" s="10"/>
      <c r="I33" s="10"/>
      <c r="J33" s="10"/>
    </row>
    <row r="34" spans="1:10" hidden="1" x14ac:dyDescent="0.25">
      <c r="A34" s="11" t="s">
        <v>33</v>
      </c>
      <c r="B34" s="8" t="s">
        <v>17</v>
      </c>
      <c r="C34" s="12"/>
      <c r="D34" s="12">
        <f>D27-D29</f>
        <v>185.59999999999991</v>
      </c>
      <c r="E34" s="12">
        <f t="shared" si="1"/>
        <v>0</v>
      </c>
      <c r="F34" s="7"/>
      <c r="G34" s="9"/>
      <c r="H34" s="10"/>
      <c r="I34" s="10"/>
      <c r="J34" s="10"/>
    </row>
    <row r="35" spans="1:10" ht="26.25" customHeight="1" x14ac:dyDescent="0.25">
      <c r="A35" s="11" t="s">
        <v>34</v>
      </c>
      <c r="B35" s="8" t="s">
        <v>17</v>
      </c>
      <c r="C35" s="18" t="s">
        <v>60</v>
      </c>
      <c r="D35" s="18" t="s">
        <v>60</v>
      </c>
      <c r="E35" s="12"/>
      <c r="F35" s="5"/>
      <c r="G35" s="9"/>
      <c r="H35" s="10"/>
      <c r="I35" s="10"/>
      <c r="J35" s="10"/>
    </row>
    <row r="36" spans="1:10" ht="40.5" customHeight="1" x14ac:dyDescent="0.25">
      <c r="A36" s="23" t="s">
        <v>35</v>
      </c>
      <c r="B36" s="8" t="s">
        <v>17</v>
      </c>
      <c r="C36" s="16">
        <v>53.2</v>
      </c>
      <c r="D36" s="16">
        <v>-81.2</v>
      </c>
      <c r="E36" s="16" t="s">
        <v>56</v>
      </c>
      <c r="F36" s="5"/>
      <c r="G36" s="9"/>
      <c r="H36" s="10"/>
      <c r="I36" s="10"/>
      <c r="J36" s="10"/>
    </row>
    <row r="37" spans="1:10" x14ac:dyDescent="0.25">
      <c r="A37" s="42" t="s">
        <v>36</v>
      </c>
      <c r="B37" s="43"/>
      <c r="C37" s="43"/>
      <c r="D37" s="43"/>
      <c r="E37" s="43"/>
      <c r="F37" s="44"/>
      <c r="G37" s="9"/>
      <c r="H37" s="10"/>
      <c r="I37" s="10"/>
      <c r="J37" s="10"/>
    </row>
    <row r="38" spans="1:10" ht="25.5" x14ac:dyDescent="0.25">
      <c r="A38" s="11" t="s">
        <v>37</v>
      </c>
      <c r="B38" s="8" t="s">
        <v>38</v>
      </c>
      <c r="C38" s="16">
        <v>24.1</v>
      </c>
      <c r="D38" s="18">
        <v>24.7</v>
      </c>
      <c r="E38" s="18">
        <f t="shared" ref="E38:E42" si="2">C38/D38*100</f>
        <v>97.570850202429156</v>
      </c>
      <c r="F38" s="5" t="s">
        <v>78</v>
      </c>
      <c r="G38" s="9"/>
      <c r="H38" s="10"/>
      <c r="I38" s="10"/>
      <c r="J38" s="10"/>
    </row>
    <row r="39" spans="1:10" ht="26.25" customHeight="1" x14ac:dyDescent="0.25">
      <c r="A39" s="11" t="s">
        <v>57</v>
      </c>
      <c r="B39" s="8" t="s">
        <v>38</v>
      </c>
      <c r="C39" s="16">
        <v>0.373</v>
      </c>
      <c r="D39" s="16">
        <v>0.39900000000000002</v>
      </c>
      <c r="E39" s="18">
        <f t="shared" si="2"/>
        <v>93.483709273182953</v>
      </c>
      <c r="F39" s="5"/>
      <c r="G39" s="9"/>
      <c r="H39" s="10"/>
      <c r="I39" s="10"/>
      <c r="J39" s="10"/>
    </row>
    <row r="40" spans="1:10" ht="25.5" hidden="1" x14ac:dyDescent="0.25">
      <c r="A40" s="24" t="s">
        <v>39</v>
      </c>
      <c r="B40" s="25" t="s">
        <v>40</v>
      </c>
      <c r="C40" s="26">
        <f>C39/1000/C38*100</f>
        <v>1.5477178423236515E-3</v>
      </c>
      <c r="D40" s="26">
        <f>D39/1000/D38*100</f>
        <v>1.6153846153846153E-3</v>
      </c>
      <c r="E40" s="18">
        <f t="shared" si="2"/>
        <v>95.811104524797472</v>
      </c>
      <c r="F40" s="27"/>
      <c r="G40" s="9"/>
      <c r="H40" s="10"/>
      <c r="I40" s="10"/>
      <c r="J40" s="10"/>
    </row>
    <row r="41" spans="1:10" ht="25.5" x14ac:dyDescent="0.25">
      <c r="A41" s="11" t="s">
        <v>41</v>
      </c>
      <c r="B41" s="8" t="s">
        <v>38</v>
      </c>
      <c r="C41" s="37">
        <v>11.747</v>
      </c>
      <c r="D41" s="18">
        <v>11.936999999999999</v>
      </c>
      <c r="E41" s="18">
        <f t="shared" si="2"/>
        <v>98.40831029571919</v>
      </c>
      <c r="F41" s="5"/>
      <c r="G41" s="9"/>
      <c r="H41" s="10"/>
      <c r="I41" s="10"/>
      <c r="J41" s="10"/>
    </row>
    <row r="42" spans="1:10" ht="28.5" customHeight="1" x14ac:dyDescent="0.25">
      <c r="A42" s="11" t="s">
        <v>42</v>
      </c>
      <c r="B42" s="8" t="s">
        <v>43</v>
      </c>
      <c r="C42" s="16">
        <v>50900.7</v>
      </c>
      <c r="D42" s="18">
        <v>47607.6</v>
      </c>
      <c r="E42" s="18">
        <f t="shared" si="2"/>
        <v>106.91717288836236</v>
      </c>
      <c r="F42" s="5"/>
      <c r="G42" s="9"/>
      <c r="H42" s="10"/>
      <c r="I42" s="10"/>
      <c r="J42" s="10"/>
    </row>
    <row r="43" spans="1:10" ht="12.75" customHeight="1" x14ac:dyDescent="0.25">
      <c r="A43" s="42" t="s">
        <v>44</v>
      </c>
      <c r="B43" s="43"/>
      <c r="C43" s="43"/>
      <c r="D43" s="43"/>
      <c r="E43" s="43"/>
      <c r="F43" s="44"/>
      <c r="G43" s="9"/>
      <c r="H43" s="10"/>
      <c r="I43" s="10"/>
      <c r="J43" s="10"/>
    </row>
    <row r="44" spans="1:10" ht="25.5" x14ac:dyDescent="0.25">
      <c r="A44" s="11" t="s">
        <v>45</v>
      </c>
      <c r="B44" s="8" t="s">
        <v>5</v>
      </c>
      <c r="C44" s="16">
        <v>2152</v>
      </c>
      <c r="D44" s="16">
        <v>2154</v>
      </c>
      <c r="E44" s="18">
        <f t="shared" ref="E44:E48" si="3">C44/D44*100</f>
        <v>99.907149489322194</v>
      </c>
      <c r="F44" s="22"/>
      <c r="G44" s="9"/>
      <c r="H44" s="10"/>
      <c r="I44" s="10"/>
      <c r="J44" s="10"/>
    </row>
    <row r="45" spans="1:10" ht="15" customHeight="1" x14ac:dyDescent="0.25">
      <c r="A45" s="11" t="s">
        <v>46</v>
      </c>
      <c r="B45" s="8"/>
      <c r="C45" s="16"/>
      <c r="D45" s="16"/>
      <c r="E45" s="16"/>
      <c r="F45" s="22"/>
      <c r="G45" s="9"/>
      <c r="H45" s="10"/>
      <c r="I45" s="10"/>
      <c r="J45" s="10"/>
    </row>
    <row r="46" spans="1:10" x14ac:dyDescent="0.25">
      <c r="A46" s="11" t="s">
        <v>47</v>
      </c>
      <c r="B46" s="8" t="s">
        <v>5</v>
      </c>
      <c r="C46" s="16">
        <v>3962</v>
      </c>
      <c r="D46" s="16">
        <v>3838</v>
      </c>
      <c r="E46" s="18">
        <f t="shared" si="3"/>
        <v>103.23084940072955</v>
      </c>
      <c r="F46" s="7"/>
      <c r="G46" s="9"/>
      <c r="H46" s="10"/>
      <c r="I46" s="10"/>
      <c r="J46" s="10"/>
    </row>
    <row r="47" spans="1:10" hidden="1" x14ac:dyDescent="0.25">
      <c r="A47" s="11" t="s">
        <v>48</v>
      </c>
      <c r="B47" s="8" t="s">
        <v>5</v>
      </c>
      <c r="C47" s="16" t="s">
        <v>51</v>
      </c>
      <c r="D47" s="16" t="s">
        <v>51</v>
      </c>
      <c r="E47" s="18"/>
      <c r="F47" s="7"/>
      <c r="G47" s="9"/>
      <c r="H47" s="10"/>
      <c r="I47" s="10"/>
      <c r="J47" s="10"/>
    </row>
    <row r="48" spans="1:10" ht="15.75" customHeight="1" x14ac:dyDescent="0.25">
      <c r="A48" s="11" t="s">
        <v>49</v>
      </c>
      <c r="B48" s="8" t="s">
        <v>5</v>
      </c>
      <c r="C48" s="16">
        <v>458</v>
      </c>
      <c r="D48" s="16">
        <v>438</v>
      </c>
      <c r="E48" s="18">
        <f t="shared" si="3"/>
        <v>104.56621004566212</v>
      </c>
      <c r="F48" s="7"/>
      <c r="G48" s="9"/>
      <c r="H48" s="10"/>
      <c r="I48" s="10"/>
      <c r="J48" s="10"/>
    </row>
    <row r="49" spans="1:11" hidden="1" x14ac:dyDescent="0.25">
      <c r="A49" s="11" t="s">
        <v>50</v>
      </c>
      <c r="B49" s="8" t="s">
        <v>5</v>
      </c>
      <c r="C49" s="16" t="s">
        <v>51</v>
      </c>
      <c r="D49" s="16" t="s">
        <v>51</v>
      </c>
      <c r="E49" s="16"/>
      <c r="F49" s="7"/>
      <c r="G49" s="9"/>
      <c r="H49" s="10"/>
      <c r="I49" s="10"/>
      <c r="J49" s="10"/>
    </row>
    <row r="50" spans="1:11" ht="15.75" customHeight="1" x14ac:dyDescent="0.25">
      <c r="A50" s="11" t="s">
        <v>52</v>
      </c>
      <c r="B50" s="16"/>
      <c r="C50" s="16"/>
      <c r="D50" s="16"/>
      <c r="E50" s="16"/>
      <c r="F50" s="7"/>
      <c r="G50" s="9"/>
      <c r="H50" s="10"/>
      <c r="I50" s="10"/>
      <c r="J50" s="10"/>
    </row>
    <row r="51" spans="1:11" x14ac:dyDescent="0.25">
      <c r="A51" s="11" t="s">
        <v>53</v>
      </c>
      <c r="B51" s="8" t="s">
        <v>5</v>
      </c>
      <c r="C51" s="38">
        <v>10</v>
      </c>
      <c r="D51" s="38">
        <v>8</v>
      </c>
      <c r="E51" s="18">
        <f t="shared" ref="E51:E53" si="4">C51/D51*100</f>
        <v>125</v>
      </c>
      <c r="F51" s="7"/>
      <c r="G51" s="9"/>
      <c r="H51" s="10"/>
      <c r="I51" s="10"/>
      <c r="J51" s="10"/>
    </row>
    <row r="52" spans="1:11" x14ac:dyDescent="0.25">
      <c r="A52" s="11" t="s">
        <v>54</v>
      </c>
      <c r="B52" s="8" t="s">
        <v>5</v>
      </c>
      <c r="C52" s="38">
        <v>7</v>
      </c>
      <c r="D52" s="38">
        <v>7</v>
      </c>
      <c r="E52" s="18">
        <f t="shared" si="4"/>
        <v>100</v>
      </c>
      <c r="F52" s="7"/>
      <c r="G52" s="9"/>
      <c r="H52" s="10"/>
      <c r="I52" s="10"/>
      <c r="J52" s="10"/>
    </row>
    <row r="53" spans="1:11" x14ac:dyDescent="0.25">
      <c r="A53" s="11" t="s">
        <v>55</v>
      </c>
      <c r="B53" s="8" t="s">
        <v>5</v>
      </c>
      <c r="C53" s="38">
        <v>3</v>
      </c>
      <c r="D53" s="38">
        <v>3</v>
      </c>
      <c r="E53" s="18">
        <f t="shared" si="4"/>
        <v>100</v>
      </c>
      <c r="F53" s="7"/>
      <c r="G53" s="9"/>
      <c r="H53" s="10"/>
      <c r="I53" s="10"/>
      <c r="J53" s="10"/>
    </row>
    <row r="54" spans="1:11" ht="11.25" customHeigh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</row>
    <row r="55" spans="1:11" x14ac:dyDescent="0.25">
      <c r="A55" s="28" t="s">
        <v>64</v>
      </c>
      <c r="B55" s="10"/>
      <c r="C55" s="10"/>
      <c r="D55" s="10"/>
      <c r="E55" s="10"/>
      <c r="F55" s="10"/>
      <c r="G55" s="10"/>
      <c r="H55" s="10"/>
      <c r="I55" s="10"/>
      <c r="J55" s="10"/>
    </row>
    <row r="56" spans="1:11" ht="52.5" customHeight="1" x14ac:dyDescent="0.25">
      <c r="A56" s="45" t="s">
        <v>66</v>
      </c>
      <c r="B56" s="45"/>
      <c r="C56" s="45"/>
      <c r="D56" s="45"/>
      <c r="E56" s="45"/>
      <c r="F56" s="45"/>
      <c r="G56" s="29"/>
      <c r="H56" s="29"/>
      <c r="I56" s="29"/>
      <c r="J56" s="29"/>
      <c r="K56" s="35"/>
    </row>
    <row r="57" spans="1:11" ht="4.5" customHeight="1" x14ac:dyDescent="0.25">
      <c r="A57" s="30"/>
      <c r="B57" s="31"/>
      <c r="C57" s="31"/>
      <c r="D57" s="31"/>
      <c r="E57" s="31"/>
      <c r="F57" s="31"/>
      <c r="G57" s="31"/>
      <c r="H57" s="32"/>
      <c r="I57" s="32"/>
      <c r="J57" s="33"/>
      <c r="K57" s="2"/>
    </row>
    <row r="58" spans="1:11" x14ac:dyDescent="0.25">
      <c r="A58" s="34" t="s">
        <v>67</v>
      </c>
      <c r="B58" s="31"/>
      <c r="C58" s="31"/>
      <c r="D58" s="31"/>
      <c r="E58" s="31"/>
      <c r="F58" s="31"/>
      <c r="G58" s="31"/>
      <c r="H58" s="32"/>
      <c r="I58" s="32"/>
      <c r="J58" s="33"/>
      <c r="K58" s="2"/>
    </row>
    <row r="59" spans="1:11" ht="9" customHeight="1" x14ac:dyDescent="0.25">
      <c r="A59" s="31"/>
      <c r="B59" s="31"/>
      <c r="C59" s="31"/>
      <c r="D59" s="31"/>
      <c r="E59" s="31"/>
      <c r="F59" s="31"/>
      <c r="G59" s="31"/>
      <c r="H59" s="32"/>
      <c r="I59" s="32"/>
      <c r="J59" s="33"/>
      <c r="K59" s="2"/>
    </row>
    <row r="60" spans="1:11" hidden="1" x14ac:dyDescent="0.25">
      <c r="A60" s="41" t="s">
        <v>68</v>
      </c>
      <c r="B60" s="41"/>
      <c r="C60" s="41"/>
      <c r="D60" s="41"/>
      <c r="E60" s="41"/>
      <c r="F60" s="41"/>
      <c r="G60" s="41"/>
      <c r="H60" s="41"/>
      <c r="I60" s="41"/>
      <c r="J60" s="41"/>
      <c r="K60" s="2"/>
    </row>
  </sheetData>
  <mergeCells count="9">
    <mergeCell ref="A1:F1"/>
    <mergeCell ref="A2:F2"/>
    <mergeCell ref="A60:J60"/>
    <mergeCell ref="A23:F23"/>
    <mergeCell ref="A26:F26"/>
    <mergeCell ref="A5:F5"/>
    <mergeCell ref="A37:F37"/>
    <mergeCell ref="A43:F43"/>
    <mergeCell ref="A56:F56"/>
  </mergeCells>
  <pageMargins left="0.39370078740157483" right="0.39370078740157483" top="0" bottom="0" header="0" footer="0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2016-12-01T12:34:37Z</cp:lastPrinted>
  <dcterms:created xsi:type="dcterms:W3CDTF">2015-03-05T06:47:46Z</dcterms:created>
  <dcterms:modified xsi:type="dcterms:W3CDTF">2016-12-01T12:36:19Z</dcterms:modified>
</cp:coreProperties>
</file>