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540" windowWidth="15600" windowHeight="10965"/>
  </bookViews>
  <sheets>
    <sheet name="отчет" sheetId="1" r:id="rId1"/>
  </sheets>
  <definedNames>
    <definedName name="_edn1" localSheetId="0">отчет!$A$78</definedName>
    <definedName name="_ednref1" localSheetId="0">отчет!#REF!</definedName>
    <definedName name="_xlnm.Print_Titles" localSheetId="0">отчет!$4:$4</definedName>
  </definedNames>
  <calcPr calcId="145621"/>
</workbook>
</file>

<file path=xl/calcChain.xml><?xml version="1.0" encoding="utf-8"?>
<calcChain xmlns="http://schemas.openxmlformats.org/spreadsheetml/2006/main">
  <c r="J6" i="1" l="1"/>
  <c r="I27" i="1" l="1"/>
  <c r="F6" i="1"/>
  <c r="I17" i="1"/>
  <c r="I18" i="1"/>
  <c r="I19" i="1"/>
  <c r="I20" i="1"/>
  <c r="I21" i="1"/>
  <c r="I22" i="1"/>
  <c r="I23" i="1"/>
  <c r="I24" i="1"/>
  <c r="I16" i="1"/>
  <c r="J60" i="1" l="1"/>
  <c r="J59" i="1"/>
  <c r="J58" i="1"/>
  <c r="J55" i="1"/>
  <c r="J53" i="1"/>
  <c r="J51" i="1"/>
  <c r="J49" i="1"/>
  <c r="J48" i="1"/>
  <c r="J46" i="1"/>
  <c r="J45" i="1"/>
  <c r="J34" i="1"/>
  <c r="J32" i="1"/>
  <c r="J31" i="1"/>
  <c r="J29" i="1"/>
  <c r="J28" i="1"/>
  <c r="J7" i="1"/>
  <c r="J8" i="1"/>
  <c r="J10" i="1"/>
  <c r="J11" i="1"/>
  <c r="I47" i="1"/>
  <c r="I36" i="1"/>
  <c r="I12" i="1"/>
  <c r="I9" i="1"/>
  <c r="I6" i="1"/>
  <c r="D6" i="1" l="1"/>
  <c r="D16" i="1" l="1"/>
  <c r="D55" i="1" l="1"/>
  <c r="D36" i="1"/>
  <c r="D12" i="1"/>
  <c r="D9" i="1"/>
  <c r="E36" i="1" l="1"/>
  <c r="C55" i="1" l="1"/>
  <c r="C47" i="1"/>
  <c r="C36" i="1"/>
  <c r="C12" i="1"/>
  <c r="C9" i="1"/>
  <c r="C6" i="1"/>
  <c r="J17" i="1" l="1"/>
  <c r="J18" i="1"/>
  <c r="J19" i="1"/>
  <c r="J20" i="1"/>
  <c r="J21" i="1"/>
  <c r="J22" i="1"/>
  <c r="J23" i="1"/>
  <c r="D47" i="1" l="1"/>
  <c r="F47" i="1" l="1"/>
  <c r="F12" i="1" l="1"/>
  <c r="J12" i="1" s="1"/>
  <c r="F9" i="1"/>
  <c r="J9" i="1" s="1"/>
</calcChain>
</file>

<file path=xl/comments1.xml><?xml version="1.0" encoding="utf-8"?>
<comments xmlns="http://schemas.openxmlformats.org/spreadsheetml/2006/main">
  <authors>
    <author>Обадина Анна Владимировна</author>
  </authors>
  <commentList>
    <comment ref="F51" authorId="0">
      <text>
        <r>
          <rPr>
            <b/>
            <sz val="9"/>
            <color indexed="81"/>
            <rFont val="Tahoma"/>
            <charset val="1"/>
          </rPr>
          <t>Обадина Анна Владимировна:</t>
        </r>
        <r>
          <rPr>
            <sz val="9"/>
            <color indexed="81"/>
            <rFont val="Tahoma"/>
            <charset val="1"/>
          </rPr>
          <t xml:space="preserve">
без военных</t>
        </r>
      </text>
    </comment>
  </commentList>
</comments>
</file>

<file path=xl/sharedStrings.xml><?xml version="1.0" encoding="utf-8"?>
<sst xmlns="http://schemas.openxmlformats.org/spreadsheetml/2006/main" count="215" uniqueCount="114">
  <si>
    <t>Единица измерения</t>
  </si>
  <si>
    <t>человек</t>
  </si>
  <si>
    <t>2. Производство товаров и услуг</t>
  </si>
  <si>
    <t> 2.1 Промышленное производство</t>
  </si>
  <si>
    <t>Объем отгруженных товаров собственного производства, выполненных работ и услуг собственными силами – Раздел С: Добыча полезных ископаемых</t>
  </si>
  <si>
    <t>Объем отгруженных товаров собственного производства, выполненных работ и услуг собственными силами – Раздел D: Обрабатывающие производства</t>
  </si>
  <si>
    <t xml:space="preserve">Объем отгруженных товаров собственного производства, выполненных работ и услуг собственными силами – Подраздел DM: Производство транспортных средств и оборудования </t>
  </si>
  <si>
    <t>Индекс производства - Подраздел DM: Производство транспортных средств и оборудования</t>
  </si>
  <si>
    <t>Индекс – дефлятор - Подраздел DM: Производство транспортных средств и оборудования</t>
  </si>
  <si>
    <t>Объем отгруженных товаров собственного производства, выполненных работ и услуг собственными силами – Подраздел DN: Прочие производства</t>
  </si>
  <si>
    <t>Индекс производства - Подраздел DN: Прочие производства</t>
  </si>
  <si>
    <t>Индекс – дефлятор -  Подраздел DN: Прочие производства</t>
  </si>
  <si>
    <t>Производство и распределение электроэнергии, газа и воды</t>
  </si>
  <si>
    <t>Объем отгруженных товаров собственного производства, выполненных работ и услуг собственными силами – Раздел Е: Производство и распределение электроэнергии, газа и воды</t>
  </si>
  <si>
    <t xml:space="preserve">Объем отгруженных товаров собственного производства, выполненных работ и услуг собственными силами - РАЗДЕЛ B: Рыболовство </t>
  </si>
  <si>
    <t>3. Рынок товаров и услуг</t>
  </si>
  <si>
    <t>Оборот розничной торговли</t>
  </si>
  <si>
    <t>Оборот общественного питания</t>
  </si>
  <si>
    <t>Объем платных услуг населению</t>
  </si>
  <si>
    <t>4. Малое и среднее предпринимательство</t>
  </si>
  <si>
    <t>единиц</t>
  </si>
  <si>
    <t>Численность индивидуальных предпринимателей</t>
  </si>
  <si>
    <t>5. Инвестиции и строительство</t>
  </si>
  <si>
    <t>Объем инвестиций (в основной капитал) за счет всех источников финансирования - всего</t>
  </si>
  <si>
    <t>Инвестиции в основной капитал  по источникам финансирования:</t>
  </si>
  <si>
    <t xml:space="preserve">     бюджетные средства</t>
  </si>
  <si>
    <t xml:space="preserve">             из них:</t>
  </si>
  <si>
    <t xml:space="preserve">   средства федерального бюджета</t>
  </si>
  <si>
    <t xml:space="preserve">   средства бюджета субъекта Федерации</t>
  </si>
  <si>
    <t xml:space="preserve">   средства муниципального бюджета</t>
  </si>
  <si>
    <t xml:space="preserve">   собственные средства предприятий</t>
  </si>
  <si>
    <t>6. Сальдированный финансовый результат (прибыль, убыток) деятельности крупных и средних предприятий</t>
  </si>
  <si>
    <t>7. Труд и занятость</t>
  </si>
  <si>
    <t xml:space="preserve">Численность населения в трудоспособном возрасте </t>
  </si>
  <si>
    <t>Численность безработных, зарегистрированных в службах занятости, в среднем за год</t>
  </si>
  <si>
    <t>Уровень безработицы (к трудоспособному населению)</t>
  </si>
  <si>
    <t>%</t>
  </si>
  <si>
    <t>Среднесписочная численность работников организаций  - всего</t>
  </si>
  <si>
    <t>Среднемесячная номинальная заработная плата</t>
  </si>
  <si>
    <t>рублей</t>
  </si>
  <si>
    <t>8. Развитие социальной сферы</t>
  </si>
  <si>
    <t> Численность детей в дошкольных образовательных учреждениях</t>
  </si>
  <si>
    <t> Численность учащихся в учреждениях:</t>
  </si>
  <si>
    <t>общеобразовательных</t>
  </si>
  <si>
    <t>начального профессионального образования</t>
  </si>
  <si>
    <t>среднего профессионального образования</t>
  </si>
  <si>
    <t>высшего профессионального образования</t>
  </si>
  <si>
    <t>Численность медицинских работников:</t>
  </si>
  <si>
    <t> врачей-терапевтов участковых</t>
  </si>
  <si>
    <t> врачей-педиаторов участковых</t>
  </si>
  <si>
    <t> врачей общей практики</t>
  </si>
  <si>
    <t>Обеспеченность:</t>
  </si>
  <si>
    <t>больничными койками</t>
  </si>
  <si>
    <t>коек на 10 тыс. населения</t>
  </si>
  <si>
    <t>амбулаторно-поликлиническими учреждениями</t>
  </si>
  <si>
    <t>посещений в смену на 10 тыс. населения</t>
  </si>
  <si>
    <t>врачами</t>
  </si>
  <si>
    <t>человек на 10 тыс. населения</t>
  </si>
  <si>
    <t>средним медицинским персоналом</t>
  </si>
  <si>
    <t>общедоступными  библиотеками</t>
  </si>
  <si>
    <t>учреждений на 100 тыс.населения</t>
  </si>
  <si>
    <t>учреждениями культурно-досугового типа</t>
  </si>
  <si>
    <t>дошкольными образовательными учреждениями</t>
  </si>
  <si>
    <t xml:space="preserve">мест на 100 детей в возрасте 1-6 лет </t>
  </si>
  <si>
    <t>Ввод в эксплуатацию жилых домов за счет всех источников финансирования</t>
  </si>
  <si>
    <t>тыс.кв. м общей площади</t>
  </si>
  <si>
    <t>Средняя обеспеченность населения площадью жилых квартир</t>
  </si>
  <si>
    <t>кв.м на человека</t>
  </si>
  <si>
    <t>Площадь ветхого и аварийного фонда в % к общей площади жилого фонда</t>
  </si>
  <si>
    <t>Стоимость предоставляемых населению жилищно-коммунальных услуг по экономически обоснованным тарифам</t>
  </si>
  <si>
    <t>млн.рублей</t>
  </si>
  <si>
    <t>Фактический уровень платежей населения за жилье и коммунальные услуги</t>
  </si>
  <si>
    <t xml:space="preserve">Общее число семей, получивших субсидии на оплату жилого помещения и коммунальных услуг </t>
  </si>
  <si>
    <t>Численность пенсионеров, состоящих на учете в Пенсионном фонде</t>
  </si>
  <si>
    <t>тыс. чел.</t>
  </si>
  <si>
    <t>Численность населения</t>
  </si>
  <si>
    <t>Количество родившихся</t>
  </si>
  <si>
    <t xml:space="preserve">человек </t>
  </si>
  <si>
    <t>Количество умерших</t>
  </si>
  <si>
    <t xml:space="preserve">Естественный прирост (убыль)                                </t>
  </si>
  <si>
    <t>Количество прибывших</t>
  </si>
  <si>
    <t>Количество выбывших</t>
  </si>
  <si>
    <t>Миграционный прирост (убыль)</t>
  </si>
  <si>
    <t>1. Демография</t>
  </si>
  <si>
    <t>Социально-экономическое положение муниципального образования Печенгский район Мурманской области</t>
  </si>
  <si>
    <t>Показатели показателя</t>
  </si>
  <si>
    <t xml:space="preserve">млн.рублей </t>
  </si>
  <si>
    <t>Количество организаций</t>
  </si>
  <si>
    <t>ед.</t>
  </si>
  <si>
    <t>В % к аналогичному периоду прошлого года</t>
  </si>
  <si>
    <t>источник данных</t>
  </si>
  <si>
    <t>статистические формы</t>
  </si>
  <si>
    <t>-</t>
  </si>
  <si>
    <t>тыс. человек</t>
  </si>
  <si>
    <t>социально-экономическое положение муниципальных образований</t>
  </si>
  <si>
    <t xml:space="preserve">форма </t>
  </si>
  <si>
    <t>форма</t>
  </si>
  <si>
    <t xml:space="preserve">Объем выполненных работ по виду деятельности «Строительство» </t>
  </si>
  <si>
    <t>нет данных</t>
  </si>
  <si>
    <t xml:space="preserve">социально-экономическое положение муниципальных образований </t>
  </si>
  <si>
    <t>Примечание</t>
  </si>
  <si>
    <t>Значение показателя январь-июнь 2012 г.</t>
  </si>
  <si>
    <t>Значение показателя январь-июнь 2014 г.</t>
  </si>
  <si>
    <t>х</t>
  </si>
  <si>
    <t>…</t>
  </si>
  <si>
    <r>
      <t xml:space="preserve">… </t>
    </r>
    <r>
      <rPr>
        <sz val="12"/>
        <rFont val="Times New Roman"/>
        <family val="1"/>
        <charset val="204"/>
      </rPr>
      <t xml:space="preserve">-  явление было, но сведения отсутствуют или не публикуются в целях обеспечения конфиденциальности первичных статистических данных, полученных от организаций, в соответствии с Федеральным законом от 29.11.2007 № 282-ФЗ «Об официальном статистическом учёте и системе государственной статистики в Российской Федерации» (ст. 4 п. 5; ст. 9 п. 1) </t>
    </r>
  </si>
  <si>
    <r>
      <rPr>
        <b/>
        <sz val="12"/>
        <rFont val="Times New Roman"/>
        <family val="1"/>
        <charset val="204"/>
      </rPr>
      <t>х</t>
    </r>
    <r>
      <rPr>
        <sz val="12"/>
        <rFont val="Times New Roman"/>
        <family val="1"/>
        <charset val="204"/>
      </rPr>
      <t xml:space="preserve"> - невозможность сопоставления</t>
    </r>
  </si>
  <si>
    <r>
      <t xml:space="preserve">нет данных </t>
    </r>
    <r>
      <rPr>
        <sz val="12"/>
        <rFont val="Times New Roman"/>
        <family val="1"/>
        <charset val="204"/>
      </rPr>
      <t>- по состоянию на 01.07.2015 г. данные не представлены территориальным органом статистики</t>
    </r>
  </si>
  <si>
    <t>показатель приведен за январь - март</t>
  </si>
  <si>
    <t>Значение показателя январь-сентябрь 2015 г.</t>
  </si>
  <si>
    <t>Значение показателя январь-сентябрь 2014 г.</t>
  </si>
  <si>
    <t>показатель приведен на 01 января</t>
  </si>
  <si>
    <t>за январь - сентябрь 2015 года</t>
  </si>
  <si>
    <t>показатель приведен на 01 сентября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</si>
</sst>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7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9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vertAlign val="superscript"/>
      <sz val="14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164" fontId="1" fillId="2" borderId="3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5" fillId="0" borderId="0" xfId="0" applyFont="1"/>
    <xf numFmtId="0" fontId="1" fillId="2" borderId="2" xfId="0" applyFont="1" applyFill="1" applyBorder="1" applyAlignment="1">
      <alignment vertical="center" wrapText="1"/>
    </xf>
    <xf numFmtId="164" fontId="1" fillId="2" borderId="5" xfId="0" applyNumberFormat="1" applyFont="1" applyFill="1" applyBorder="1" applyAlignment="1">
      <alignment horizontal="center" vertical="center" wrapText="1"/>
    </xf>
    <xf numFmtId="164" fontId="1" fillId="2" borderId="4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164" fontId="2" fillId="2" borderId="6" xfId="0" applyNumberFormat="1" applyFont="1" applyFill="1" applyBorder="1" applyAlignment="1">
      <alignment horizontal="center" vertical="center" wrapText="1"/>
    </xf>
    <xf numFmtId="0" fontId="8" fillId="0" borderId="0" xfId="0" applyFont="1"/>
    <xf numFmtId="0" fontId="5" fillId="0" borderId="0" xfId="0" applyFont="1" applyFill="1"/>
    <xf numFmtId="0" fontId="10" fillId="0" borderId="0" xfId="0" applyFont="1" applyFill="1"/>
    <xf numFmtId="164" fontId="5" fillId="0" borderId="0" xfId="0" applyNumberFormat="1" applyFont="1" applyFill="1"/>
    <xf numFmtId="1" fontId="2" fillId="2" borderId="6" xfId="0" applyNumberFormat="1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164" fontId="7" fillId="2" borderId="6" xfId="0" applyNumberFormat="1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164" fontId="6" fillId="2" borderId="5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64" fontId="4" fillId="2" borderId="5" xfId="0" applyNumberFormat="1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0" fontId="5" fillId="2" borderId="0" xfId="0" applyFont="1" applyFill="1"/>
    <xf numFmtId="0" fontId="10" fillId="2" borderId="0" xfId="0" applyFont="1" applyFill="1"/>
    <xf numFmtId="164" fontId="5" fillId="2" borderId="0" xfId="0" applyNumberFormat="1" applyFont="1" applyFill="1"/>
    <xf numFmtId="0" fontId="8" fillId="0" borderId="6" xfId="0" applyFont="1" applyBorder="1" applyAlignment="1">
      <alignment horizontal="center" vertical="center"/>
    </xf>
    <xf numFmtId="3" fontId="2" fillId="2" borderId="6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1" fontId="2" fillId="0" borderId="6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165" fontId="2" fillId="2" borderId="6" xfId="0" applyNumberFormat="1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vertical="center"/>
    </xf>
    <xf numFmtId="0" fontId="5" fillId="2" borderId="0" xfId="0" applyFont="1" applyFill="1" applyBorder="1"/>
    <xf numFmtId="0" fontId="10" fillId="2" borderId="0" xfId="0" applyFont="1" applyFill="1" applyBorder="1"/>
    <xf numFmtId="164" fontId="5" fillId="2" borderId="0" xfId="0" applyNumberFormat="1" applyFont="1" applyFill="1" applyBorder="1"/>
    <xf numFmtId="0" fontId="2" fillId="0" borderId="0" xfId="0" applyFont="1" applyBorder="1" applyAlignment="1">
      <alignment vertical="center" wrapText="1"/>
    </xf>
    <xf numFmtId="164" fontId="2" fillId="2" borderId="0" xfId="0" applyNumberFormat="1" applyFont="1" applyFill="1" applyBorder="1" applyAlignment="1">
      <alignment horizontal="left" vertical="center" wrapText="1"/>
    </xf>
    <xf numFmtId="164" fontId="2" fillId="2" borderId="7" xfId="0" applyNumberFormat="1" applyFont="1" applyFill="1" applyBorder="1" applyAlignment="1">
      <alignment horizontal="center" vertical="center" wrapText="1"/>
    </xf>
    <xf numFmtId="164" fontId="2" fillId="2" borderId="8" xfId="0" applyNumberFormat="1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14" fillId="0" borderId="6" xfId="0" applyFont="1" applyBorder="1" applyAlignment="1">
      <alignment horizontal="justify" vertical="center" wrapText="1"/>
    </xf>
    <xf numFmtId="0" fontId="8" fillId="0" borderId="6" xfId="0" applyFont="1" applyBorder="1" applyAlignment="1">
      <alignment horizontal="justify" vertical="center"/>
    </xf>
    <xf numFmtId="0" fontId="14" fillId="0" borderId="6" xfId="0" applyFont="1" applyBorder="1" applyAlignment="1">
      <alignment horizontal="justify" vertical="center"/>
    </xf>
    <xf numFmtId="0" fontId="2" fillId="2" borderId="6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wrapText="1"/>
    </xf>
    <xf numFmtId="0" fontId="2" fillId="0" borderId="6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7030A0"/>
    <pageSetUpPr fitToPage="1"/>
  </sheetPr>
  <dimension ref="A1:K81"/>
  <sheetViews>
    <sheetView tabSelected="1" workbookViewId="0">
      <pane ySplit="4" topLeftCell="A5" activePane="bottomLeft" state="frozen"/>
      <selection pane="bottomLeft" activeCell="J7" sqref="J7"/>
    </sheetView>
  </sheetViews>
  <sheetFormatPr defaultRowHeight="15" outlineLevelRow="1" x14ac:dyDescent="0.25"/>
  <cols>
    <col min="1" max="1" width="53.28515625" style="33" customWidth="1"/>
    <col min="2" max="2" width="15.85546875" style="33" customWidth="1"/>
    <col min="3" max="4" width="16.7109375" style="33" hidden="1" customWidth="1"/>
    <col min="5" max="5" width="16.7109375" style="34" hidden="1" customWidth="1"/>
    <col min="6" max="6" width="16.7109375" style="33" customWidth="1"/>
    <col min="7" max="8" width="16.7109375" style="34" hidden="1" customWidth="1"/>
    <col min="9" max="9" width="16.7109375" style="34" customWidth="1"/>
    <col min="10" max="10" width="16.7109375" style="35" customWidth="1"/>
    <col min="11" max="11" width="30.28515625" style="38" customWidth="1"/>
    <col min="12" max="16384" width="9.140625" style="5"/>
  </cols>
  <sheetData>
    <row r="1" spans="1:11" ht="42" customHeight="1" x14ac:dyDescent="0.25">
      <c r="A1" s="67" t="s">
        <v>84</v>
      </c>
      <c r="B1" s="67"/>
      <c r="C1" s="67"/>
      <c r="D1" s="67"/>
      <c r="E1" s="67"/>
      <c r="F1" s="67"/>
      <c r="G1" s="67"/>
      <c r="H1" s="67"/>
      <c r="I1" s="67"/>
      <c r="J1" s="67"/>
      <c r="K1" s="67"/>
    </row>
    <row r="2" spans="1:11" ht="25.5" customHeight="1" x14ac:dyDescent="0.3">
      <c r="A2" s="63" t="s">
        <v>112</v>
      </c>
      <c r="B2" s="63"/>
      <c r="C2" s="63"/>
      <c r="D2" s="63"/>
      <c r="E2" s="63"/>
      <c r="F2" s="63"/>
      <c r="G2" s="63"/>
      <c r="H2" s="63"/>
      <c r="I2" s="63"/>
      <c r="J2" s="63"/>
      <c r="K2" s="63"/>
    </row>
    <row r="3" spans="1:11" ht="40.5" customHeight="1" x14ac:dyDescent="0.25">
      <c r="A3" s="14"/>
      <c r="B3" s="14"/>
      <c r="C3" s="14"/>
      <c r="D3" s="14"/>
      <c r="E3" s="15"/>
      <c r="F3" s="14"/>
      <c r="G3" s="15"/>
      <c r="H3" s="15"/>
      <c r="I3" s="15"/>
      <c r="J3" s="16"/>
    </row>
    <row r="4" spans="1:11" s="13" customFormat="1" ht="68.25" customHeight="1" x14ac:dyDescent="0.25">
      <c r="A4" s="43" t="s">
        <v>85</v>
      </c>
      <c r="B4" s="43" t="s">
        <v>0</v>
      </c>
      <c r="C4" s="43" t="s">
        <v>101</v>
      </c>
      <c r="D4" s="43" t="s">
        <v>102</v>
      </c>
      <c r="E4" s="43" t="s">
        <v>90</v>
      </c>
      <c r="F4" s="43" t="s">
        <v>109</v>
      </c>
      <c r="G4" s="43" t="s">
        <v>90</v>
      </c>
      <c r="H4" s="43"/>
      <c r="I4" s="55" t="s">
        <v>110</v>
      </c>
      <c r="J4" s="12" t="s">
        <v>89</v>
      </c>
      <c r="K4" s="41" t="s">
        <v>100</v>
      </c>
    </row>
    <row r="5" spans="1:11" s="13" customFormat="1" ht="15.75" x14ac:dyDescent="0.25">
      <c r="A5" s="11" t="s">
        <v>83</v>
      </c>
      <c r="B5" s="43"/>
      <c r="C5" s="43"/>
      <c r="D5" s="43"/>
      <c r="E5" s="43"/>
      <c r="F5" s="43"/>
      <c r="G5" s="43"/>
      <c r="H5" s="43"/>
      <c r="I5" s="55"/>
      <c r="J5" s="12"/>
      <c r="K5" s="36"/>
    </row>
    <row r="6" spans="1:11" s="13" customFormat="1" ht="16.5" customHeight="1" x14ac:dyDescent="0.25">
      <c r="A6" s="10" t="s">
        <v>75</v>
      </c>
      <c r="B6" s="43" t="s">
        <v>1</v>
      </c>
      <c r="C6" s="40">
        <f>38802+C7+C10-C8-C11</f>
        <v>38676</v>
      </c>
      <c r="D6" s="40">
        <f>37903+D7+D10-D8-D11</f>
        <v>37893</v>
      </c>
      <c r="E6" s="64" t="s">
        <v>94</v>
      </c>
      <c r="F6" s="17">
        <f>37480+F7+F10-F8-F11</f>
        <v>37349</v>
      </c>
      <c r="G6" s="62" t="s">
        <v>94</v>
      </c>
      <c r="H6" s="60"/>
      <c r="I6" s="17">
        <f>37903+I7+I10-I8-I11</f>
        <v>37663</v>
      </c>
      <c r="J6" s="12">
        <f>F6/I6*100</f>
        <v>99.166290523856304</v>
      </c>
      <c r="K6" s="58"/>
    </row>
    <row r="7" spans="1:11" s="13" customFormat="1" ht="15.75" x14ac:dyDescent="0.25">
      <c r="A7" s="10" t="s">
        <v>76</v>
      </c>
      <c r="B7" s="43" t="s">
        <v>77</v>
      </c>
      <c r="C7" s="44">
        <v>200</v>
      </c>
      <c r="D7" s="44">
        <v>133</v>
      </c>
      <c r="E7" s="64"/>
      <c r="F7" s="60">
        <v>262</v>
      </c>
      <c r="G7" s="62"/>
      <c r="H7" s="60"/>
      <c r="I7" s="60">
        <v>262</v>
      </c>
      <c r="J7" s="12">
        <f>F7/I7*100</f>
        <v>100</v>
      </c>
      <c r="K7" s="59" t="s">
        <v>113</v>
      </c>
    </row>
    <row r="8" spans="1:11" s="13" customFormat="1" ht="15.75" x14ac:dyDescent="0.25">
      <c r="A8" s="10" t="s">
        <v>78</v>
      </c>
      <c r="B8" s="43" t="s">
        <v>77</v>
      </c>
      <c r="C8" s="40">
        <v>152</v>
      </c>
      <c r="D8" s="40">
        <v>108</v>
      </c>
      <c r="E8" s="64"/>
      <c r="F8" s="17">
        <v>219</v>
      </c>
      <c r="G8" s="62"/>
      <c r="H8" s="60"/>
      <c r="I8" s="17">
        <v>221</v>
      </c>
      <c r="J8" s="12">
        <f t="shared" ref="J8:J12" si="0">F8/I8*100</f>
        <v>99.095022624434392</v>
      </c>
      <c r="K8" s="59" t="s">
        <v>113</v>
      </c>
    </row>
    <row r="9" spans="1:11" s="13" customFormat="1" ht="15.75" x14ac:dyDescent="0.25">
      <c r="A9" s="10" t="s">
        <v>79</v>
      </c>
      <c r="B9" s="43" t="s">
        <v>77</v>
      </c>
      <c r="C9" s="40">
        <f>C7-C8</f>
        <v>48</v>
      </c>
      <c r="D9" s="40">
        <f>D7-D8</f>
        <v>25</v>
      </c>
      <c r="E9" s="64"/>
      <c r="F9" s="17">
        <f>F7-F8</f>
        <v>43</v>
      </c>
      <c r="G9" s="62"/>
      <c r="H9" s="60"/>
      <c r="I9" s="17">
        <f>I7-I8</f>
        <v>41</v>
      </c>
      <c r="J9" s="12">
        <f t="shared" si="0"/>
        <v>104.8780487804878</v>
      </c>
      <c r="K9" s="59" t="s">
        <v>113</v>
      </c>
    </row>
    <row r="10" spans="1:11" s="13" customFormat="1" ht="15.75" x14ac:dyDescent="0.25">
      <c r="A10" s="10" t="s">
        <v>80</v>
      </c>
      <c r="B10" s="43" t="s">
        <v>77</v>
      </c>
      <c r="C10" s="44">
        <v>721</v>
      </c>
      <c r="D10" s="44">
        <v>711</v>
      </c>
      <c r="E10" s="64"/>
      <c r="F10" s="60">
        <v>1301</v>
      </c>
      <c r="G10" s="62"/>
      <c r="H10" s="60"/>
      <c r="I10" s="60">
        <v>1343</v>
      </c>
      <c r="J10" s="12">
        <f t="shared" si="0"/>
        <v>96.872673119880858</v>
      </c>
      <c r="K10" s="59" t="s">
        <v>113</v>
      </c>
    </row>
    <row r="11" spans="1:11" s="13" customFormat="1" ht="15.75" x14ac:dyDescent="0.25">
      <c r="A11" s="10" t="s">
        <v>81</v>
      </c>
      <c r="B11" s="43" t="s">
        <v>77</v>
      </c>
      <c r="C11" s="44">
        <v>895</v>
      </c>
      <c r="D11" s="44">
        <v>746</v>
      </c>
      <c r="E11" s="64"/>
      <c r="F11" s="60">
        <v>1475</v>
      </c>
      <c r="G11" s="62"/>
      <c r="H11" s="60"/>
      <c r="I11" s="60">
        <v>1624</v>
      </c>
      <c r="J11" s="12">
        <f t="shared" si="0"/>
        <v>90.825123152709367</v>
      </c>
      <c r="K11" s="59" t="s">
        <v>113</v>
      </c>
    </row>
    <row r="12" spans="1:11" s="13" customFormat="1" ht="15.75" x14ac:dyDescent="0.25">
      <c r="A12" s="10" t="s">
        <v>82</v>
      </c>
      <c r="B12" s="43" t="s">
        <v>77</v>
      </c>
      <c r="C12" s="44">
        <f>C10-C11</f>
        <v>-174</v>
      </c>
      <c r="D12" s="44">
        <f>D10-D11</f>
        <v>-35</v>
      </c>
      <c r="E12" s="64"/>
      <c r="F12" s="60">
        <f>F10-F11</f>
        <v>-174</v>
      </c>
      <c r="G12" s="62"/>
      <c r="H12" s="60"/>
      <c r="I12" s="60">
        <f>I10-I11</f>
        <v>-281</v>
      </c>
      <c r="J12" s="12">
        <f t="shared" si="0"/>
        <v>61.921708185053383</v>
      </c>
      <c r="K12" s="59" t="s">
        <v>113</v>
      </c>
    </row>
    <row r="13" spans="1:11" s="13" customFormat="1" ht="15.75" x14ac:dyDescent="0.25">
      <c r="A13" s="11" t="s">
        <v>2</v>
      </c>
      <c r="B13" s="18"/>
      <c r="C13" s="18"/>
      <c r="D13" s="18"/>
      <c r="E13" s="18"/>
      <c r="F13" s="18"/>
      <c r="G13" s="18"/>
      <c r="H13" s="18"/>
      <c r="I13" s="18"/>
      <c r="J13" s="19"/>
      <c r="K13" s="58"/>
    </row>
    <row r="14" spans="1:11" s="13" customFormat="1" ht="15.75" x14ac:dyDescent="0.25">
      <c r="A14" s="10" t="s">
        <v>3</v>
      </c>
      <c r="B14" s="43"/>
      <c r="C14" s="12"/>
      <c r="D14" s="12"/>
      <c r="E14" s="12"/>
      <c r="F14" s="12"/>
      <c r="G14" s="12"/>
      <c r="H14" s="12"/>
      <c r="I14" s="12"/>
      <c r="J14" s="12"/>
      <c r="K14" s="58"/>
    </row>
    <row r="15" spans="1:11" s="13" customFormat="1" ht="63" x14ac:dyDescent="0.25">
      <c r="A15" s="10" t="s">
        <v>4</v>
      </c>
      <c r="B15" s="43" t="s">
        <v>86</v>
      </c>
      <c r="C15" s="43" t="s">
        <v>98</v>
      </c>
      <c r="D15" s="18" t="s">
        <v>104</v>
      </c>
      <c r="E15" s="18" t="s">
        <v>98</v>
      </c>
      <c r="F15" s="18" t="s">
        <v>104</v>
      </c>
      <c r="G15" s="12"/>
      <c r="H15" s="12"/>
      <c r="I15" s="18" t="s">
        <v>104</v>
      </c>
      <c r="J15" s="12"/>
      <c r="K15" s="58"/>
    </row>
    <row r="16" spans="1:11" s="13" customFormat="1" ht="63" x14ac:dyDescent="0.25">
      <c r="A16" s="10" t="s">
        <v>5</v>
      </c>
      <c r="B16" s="43" t="s">
        <v>86</v>
      </c>
      <c r="C16" s="12">
        <v>306.8</v>
      </c>
      <c r="D16" s="12">
        <f>F16*J16/100</f>
        <v>314.96319999999997</v>
      </c>
      <c r="E16" s="43" t="s">
        <v>98</v>
      </c>
      <c r="F16" s="60">
        <v>169.7</v>
      </c>
      <c r="G16" s="12"/>
      <c r="H16" s="12"/>
      <c r="I16" s="12">
        <f>F16*100/J16</f>
        <v>91.433189655172413</v>
      </c>
      <c r="J16" s="12">
        <v>185.6</v>
      </c>
      <c r="K16" s="59"/>
    </row>
    <row r="17" spans="1:11" s="13" customFormat="1" ht="60.75" hidden="1" customHeight="1" outlineLevel="1" thickBot="1" x14ac:dyDescent="0.3">
      <c r="A17" s="10" t="s">
        <v>6</v>
      </c>
      <c r="B17" s="43" t="s">
        <v>86</v>
      </c>
      <c r="C17" s="43">
        <v>0</v>
      </c>
      <c r="D17" s="43"/>
      <c r="E17" s="12" t="s">
        <v>91</v>
      </c>
      <c r="F17" s="60">
        <v>0</v>
      </c>
      <c r="G17" s="12" t="s">
        <v>91</v>
      </c>
      <c r="H17" s="12"/>
      <c r="I17" s="12" t="e">
        <f t="shared" ref="I17:I24" si="1">F17*100/J17</f>
        <v>#DIV/0!</v>
      </c>
      <c r="J17" s="12" t="e">
        <f t="shared" ref="J17:J23" si="2">D17/F17*100</f>
        <v>#DIV/0!</v>
      </c>
      <c r="K17" s="58"/>
    </row>
    <row r="18" spans="1:11" s="13" customFormat="1" ht="30.75" hidden="1" customHeight="1" outlineLevel="1" thickBot="1" x14ac:dyDescent="0.3">
      <c r="A18" s="10" t="s">
        <v>7</v>
      </c>
      <c r="B18" s="43" t="s">
        <v>86</v>
      </c>
      <c r="C18" s="43"/>
      <c r="D18" s="43"/>
      <c r="E18" s="12" t="s">
        <v>91</v>
      </c>
      <c r="F18" s="60"/>
      <c r="G18" s="12" t="s">
        <v>91</v>
      </c>
      <c r="H18" s="12"/>
      <c r="I18" s="12" t="e">
        <f t="shared" si="1"/>
        <v>#DIV/0!</v>
      </c>
      <c r="J18" s="12" t="e">
        <f t="shared" si="2"/>
        <v>#DIV/0!</v>
      </c>
      <c r="K18" s="58"/>
    </row>
    <row r="19" spans="1:11" s="13" customFormat="1" ht="30.75" hidden="1" customHeight="1" outlineLevel="1" thickBot="1" x14ac:dyDescent="0.3">
      <c r="A19" s="10" t="s">
        <v>8</v>
      </c>
      <c r="B19" s="43" t="s">
        <v>86</v>
      </c>
      <c r="C19" s="43"/>
      <c r="D19" s="43"/>
      <c r="E19" s="12" t="s">
        <v>91</v>
      </c>
      <c r="F19" s="60"/>
      <c r="G19" s="12" t="s">
        <v>91</v>
      </c>
      <c r="H19" s="12"/>
      <c r="I19" s="12" t="e">
        <f t="shared" si="1"/>
        <v>#DIV/0!</v>
      </c>
      <c r="J19" s="12" t="e">
        <f t="shared" si="2"/>
        <v>#DIV/0!</v>
      </c>
      <c r="K19" s="58"/>
    </row>
    <row r="20" spans="1:11" s="13" customFormat="1" ht="60.75" hidden="1" customHeight="1" outlineLevel="1" thickBot="1" x14ac:dyDescent="0.3">
      <c r="A20" s="10" t="s">
        <v>9</v>
      </c>
      <c r="B20" s="43" t="s">
        <v>86</v>
      </c>
      <c r="C20" s="43">
        <v>0</v>
      </c>
      <c r="D20" s="43"/>
      <c r="E20" s="12" t="s">
        <v>91</v>
      </c>
      <c r="F20" s="60">
        <v>0</v>
      </c>
      <c r="G20" s="12" t="s">
        <v>91</v>
      </c>
      <c r="H20" s="12"/>
      <c r="I20" s="12" t="e">
        <f t="shared" si="1"/>
        <v>#DIV/0!</v>
      </c>
      <c r="J20" s="12" t="e">
        <f t="shared" si="2"/>
        <v>#DIV/0!</v>
      </c>
      <c r="K20" s="58"/>
    </row>
    <row r="21" spans="1:11" s="13" customFormat="1" ht="30.75" hidden="1" customHeight="1" outlineLevel="1" thickBot="1" x14ac:dyDescent="0.3">
      <c r="A21" s="10" t="s">
        <v>10</v>
      </c>
      <c r="B21" s="43" t="s">
        <v>86</v>
      </c>
      <c r="C21" s="43"/>
      <c r="D21" s="43"/>
      <c r="E21" s="12" t="s">
        <v>91</v>
      </c>
      <c r="F21" s="60"/>
      <c r="G21" s="12" t="s">
        <v>91</v>
      </c>
      <c r="H21" s="12"/>
      <c r="I21" s="12" t="e">
        <f t="shared" si="1"/>
        <v>#DIV/0!</v>
      </c>
      <c r="J21" s="12" t="e">
        <f t="shared" si="2"/>
        <v>#DIV/0!</v>
      </c>
      <c r="K21" s="58"/>
    </row>
    <row r="22" spans="1:11" s="13" customFormat="1" ht="30.75" hidden="1" customHeight="1" outlineLevel="1" thickBot="1" x14ac:dyDescent="0.3">
      <c r="A22" s="10" t="s">
        <v>11</v>
      </c>
      <c r="B22" s="43" t="s">
        <v>86</v>
      </c>
      <c r="C22" s="43"/>
      <c r="D22" s="43"/>
      <c r="E22" s="12" t="s">
        <v>91</v>
      </c>
      <c r="F22" s="60"/>
      <c r="G22" s="12" t="s">
        <v>91</v>
      </c>
      <c r="H22" s="12"/>
      <c r="I22" s="12" t="e">
        <f t="shared" si="1"/>
        <v>#DIV/0!</v>
      </c>
      <c r="J22" s="12" t="e">
        <f t="shared" si="2"/>
        <v>#DIV/0!</v>
      </c>
      <c r="K22" s="58"/>
    </row>
    <row r="23" spans="1:11" s="13" customFormat="1" ht="30.75" hidden="1" customHeight="1" outlineLevel="1" thickBot="1" x14ac:dyDescent="0.3">
      <c r="A23" s="10" t="s">
        <v>12</v>
      </c>
      <c r="B23" s="43" t="s">
        <v>86</v>
      </c>
      <c r="C23" s="43"/>
      <c r="D23" s="53"/>
      <c r="E23" s="12" t="s">
        <v>91</v>
      </c>
      <c r="F23" s="60"/>
      <c r="G23" s="12" t="s">
        <v>91</v>
      </c>
      <c r="H23" s="12"/>
      <c r="I23" s="12" t="e">
        <f t="shared" si="1"/>
        <v>#DIV/0!</v>
      </c>
      <c r="J23" s="12" t="e">
        <f t="shared" si="2"/>
        <v>#DIV/0!</v>
      </c>
      <c r="K23" s="58"/>
    </row>
    <row r="24" spans="1:11" s="13" customFormat="1" ht="63" collapsed="1" x14ac:dyDescent="0.25">
      <c r="A24" s="10" t="s">
        <v>13</v>
      </c>
      <c r="B24" s="43" t="s">
        <v>86</v>
      </c>
      <c r="C24" s="51">
        <v>345.1</v>
      </c>
      <c r="D24" s="42">
        <v>677.6</v>
      </c>
      <c r="E24" s="52"/>
      <c r="F24" s="12">
        <v>843.9</v>
      </c>
      <c r="G24" s="12"/>
      <c r="H24" s="12"/>
      <c r="I24" s="12">
        <f t="shared" si="1"/>
        <v>775.64338235294122</v>
      </c>
      <c r="J24" s="12">
        <v>108.8</v>
      </c>
      <c r="K24" s="59"/>
    </row>
    <row r="25" spans="1:11" s="13" customFormat="1" ht="47.25" x14ac:dyDescent="0.25">
      <c r="A25" s="10" t="s">
        <v>14</v>
      </c>
      <c r="B25" s="43" t="s">
        <v>86</v>
      </c>
      <c r="C25" s="43" t="s">
        <v>98</v>
      </c>
      <c r="D25" s="54" t="s">
        <v>104</v>
      </c>
      <c r="E25" s="36" t="s">
        <v>104</v>
      </c>
      <c r="F25" s="65" t="s">
        <v>104</v>
      </c>
      <c r="G25" s="12"/>
      <c r="H25" s="12"/>
      <c r="I25" s="66" t="s">
        <v>104</v>
      </c>
      <c r="J25" s="12"/>
      <c r="K25" s="58"/>
    </row>
    <row r="26" spans="1:11" s="13" customFormat="1" ht="15.75" x14ac:dyDescent="0.25">
      <c r="A26" s="11" t="s">
        <v>15</v>
      </c>
      <c r="B26" s="43"/>
      <c r="C26" s="43"/>
      <c r="D26" s="43"/>
      <c r="E26" s="43"/>
      <c r="F26" s="60"/>
      <c r="G26" s="60"/>
      <c r="H26" s="60"/>
      <c r="I26" s="60"/>
      <c r="J26" s="12"/>
      <c r="K26" s="58"/>
    </row>
    <row r="27" spans="1:11" s="13" customFormat="1" ht="19.5" customHeight="1" x14ac:dyDescent="0.25">
      <c r="A27" s="10" t="s">
        <v>16</v>
      </c>
      <c r="B27" s="43" t="s">
        <v>86</v>
      </c>
      <c r="C27" s="43">
        <v>247.5</v>
      </c>
      <c r="D27" s="43">
        <v>366.9</v>
      </c>
      <c r="E27" s="12"/>
      <c r="F27" s="12">
        <v>1427</v>
      </c>
      <c r="G27" s="60"/>
      <c r="H27" s="60"/>
      <c r="I27" s="12">
        <f>F27*100/J27</f>
        <v>1317.6361957525394</v>
      </c>
      <c r="J27" s="12">
        <v>108.3</v>
      </c>
      <c r="K27" s="59"/>
    </row>
    <row r="28" spans="1:11" s="13" customFormat="1" ht="16.5" hidden="1" customHeight="1" x14ac:dyDescent="0.25">
      <c r="A28" s="10" t="s">
        <v>17</v>
      </c>
      <c r="B28" s="56" t="s">
        <v>86</v>
      </c>
      <c r="C28" s="43" t="s">
        <v>98</v>
      </c>
      <c r="D28" s="43" t="s">
        <v>98</v>
      </c>
      <c r="E28" s="12"/>
      <c r="F28" s="60" t="s">
        <v>98</v>
      </c>
      <c r="G28" s="60"/>
      <c r="H28" s="60"/>
      <c r="I28" s="60" t="s">
        <v>98</v>
      </c>
      <c r="J28" s="12" t="e">
        <f t="shared" ref="J28:J34" si="3">F28/I28*100</f>
        <v>#VALUE!</v>
      </c>
      <c r="K28" s="59" t="s">
        <v>108</v>
      </c>
    </row>
    <row r="29" spans="1:11" s="13" customFormat="1" ht="18" customHeight="1" x14ac:dyDescent="0.25">
      <c r="A29" s="10" t="s">
        <v>18</v>
      </c>
      <c r="B29" s="56" t="s">
        <v>86</v>
      </c>
      <c r="C29" s="43">
        <v>394.2</v>
      </c>
      <c r="D29" s="12">
        <v>190.39840000000001</v>
      </c>
      <c r="E29" s="12"/>
      <c r="F29" s="12">
        <v>558.8066</v>
      </c>
      <c r="G29" s="60"/>
      <c r="H29" s="60"/>
      <c r="I29" s="12">
        <v>579.40539999999999</v>
      </c>
      <c r="J29" s="12">
        <f t="shared" si="3"/>
        <v>96.444838104719082</v>
      </c>
      <c r="K29" s="59"/>
    </row>
    <row r="30" spans="1:11" s="13" customFormat="1" ht="15.75" x14ac:dyDescent="0.25">
      <c r="A30" s="11" t="s">
        <v>19</v>
      </c>
      <c r="B30" s="43"/>
      <c r="C30" s="43"/>
      <c r="D30" s="43"/>
      <c r="E30" s="43"/>
      <c r="F30" s="60"/>
      <c r="G30" s="60"/>
      <c r="H30" s="60"/>
      <c r="I30" s="60"/>
      <c r="J30" s="12"/>
      <c r="K30" s="58"/>
    </row>
    <row r="31" spans="1:11" s="13" customFormat="1" ht="16.5" customHeight="1" x14ac:dyDescent="0.25">
      <c r="A31" s="10" t="s">
        <v>21</v>
      </c>
      <c r="B31" s="43" t="s">
        <v>1</v>
      </c>
      <c r="C31" s="17">
        <v>729</v>
      </c>
      <c r="D31" s="17">
        <v>616</v>
      </c>
      <c r="E31" s="43"/>
      <c r="F31" s="17">
        <v>598</v>
      </c>
      <c r="G31" s="60"/>
      <c r="H31" s="60"/>
      <c r="I31" s="17">
        <v>625</v>
      </c>
      <c r="J31" s="12">
        <f t="shared" si="3"/>
        <v>95.679999999999993</v>
      </c>
      <c r="K31" s="59"/>
    </row>
    <row r="32" spans="1:11" s="13" customFormat="1" ht="17.25" customHeight="1" x14ac:dyDescent="0.25">
      <c r="A32" s="10" t="s">
        <v>87</v>
      </c>
      <c r="B32" s="43" t="s">
        <v>88</v>
      </c>
      <c r="C32" s="43">
        <v>330</v>
      </c>
      <c r="D32" s="43">
        <v>348</v>
      </c>
      <c r="E32" s="43"/>
      <c r="F32" s="60">
        <v>351</v>
      </c>
      <c r="G32" s="60"/>
      <c r="H32" s="60"/>
      <c r="I32" s="60">
        <v>353</v>
      </c>
      <c r="J32" s="12">
        <f t="shared" si="3"/>
        <v>99.433427762039656</v>
      </c>
      <c r="K32" s="59"/>
    </row>
    <row r="33" spans="1:11" s="13" customFormat="1" ht="15.75" x14ac:dyDescent="0.25">
      <c r="A33" s="11" t="s">
        <v>22</v>
      </c>
      <c r="B33" s="43"/>
      <c r="C33" s="43"/>
      <c r="D33" s="43"/>
      <c r="E33" s="43"/>
      <c r="F33" s="60"/>
      <c r="G33" s="60"/>
      <c r="H33" s="60"/>
      <c r="I33" s="60"/>
      <c r="J33" s="12"/>
      <c r="K33" s="58"/>
    </row>
    <row r="34" spans="1:11" s="13" customFormat="1" ht="31.5" x14ac:dyDescent="0.25">
      <c r="A34" s="10" t="s">
        <v>23</v>
      </c>
      <c r="B34" s="43" t="s">
        <v>86</v>
      </c>
      <c r="C34" s="12">
        <v>1830.807</v>
      </c>
      <c r="D34" s="42">
        <v>658.048</v>
      </c>
      <c r="E34" s="43"/>
      <c r="F34" s="12">
        <v>2531.9780000000001</v>
      </c>
      <c r="G34" s="60"/>
      <c r="H34" s="60"/>
      <c r="I34" s="42">
        <v>1594.1320000000001</v>
      </c>
      <c r="J34" s="12">
        <f t="shared" si="3"/>
        <v>158.8311381993461</v>
      </c>
      <c r="K34" s="59"/>
    </row>
    <row r="35" spans="1:11" s="13" customFormat="1" ht="31.5" hidden="1" x14ac:dyDescent="0.25">
      <c r="A35" s="10" t="s">
        <v>24</v>
      </c>
      <c r="B35" s="43"/>
      <c r="C35" s="12"/>
      <c r="D35" s="42"/>
      <c r="E35" s="12">
        <v>716.11400000000003</v>
      </c>
      <c r="F35" s="12"/>
      <c r="G35" s="60"/>
      <c r="H35" s="60"/>
      <c r="I35" s="42"/>
      <c r="J35" s="12"/>
      <c r="K35" s="58"/>
    </row>
    <row r="36" spans="1:11" s="13" customFormat="1" ht="16.5" hidden="1" customHeight="1" x14ac:dyDescent="0.25">
      <c r="A36" s="10" t="s">
        <v>25</v>
      </c>
      <c r="B36" s="43" t="s">
        <v>86</v>
      </c>
      <c r="C36" s="12">
        <f>SUM(C38:C40)</f>
        <v>196.53</v>
      </c>
      <c r="D36" s="42">
        <f>SUM(D38:D40)</f>
        <v>29.954999999999998</v>
      </c>
      <c r="E36" s="12">
        <f t="shared" ref="E36" si="4">SUM(E38:E40)</f>
        <v>0</v>
      </c>
      <c r="F36" s="60" t="s">
        <v>98</v>
      </c>
      <c r="G36" s="60"/>
      <c r="H36" s="60"/>
      <c r="I36" s="42">
        <f>SUM(I38:I40)</f>
        <v>29.954999999999998</v>
      </c>
      <c r="J36" s="12"/>
      <c r="K36" s="58"/>
    </row>
    <row r="37" spans="1:11" s="13" customFormat="1" ht="15.75" hidden="1" x14ac:dyDescent="0.25">
      <c r="A37" s="10" t="s">
        <v>26</v>
      </c>
      <c r="B37" s="43"/>
      <c r="C37" s="43"/>
      <c r="D37" s="42"/>
      <c r="E37" s="43"/>
      <c r="F37" s="60"/>
      <c r="G37" s="60"/>
      <c r="H37" s="60"/>
      <c r="I37" s="42"/>
      <c r="J37" s="12"/>
      <c r="K37" s="58"/>
    </row>
    <row r="38" spans="1:11" s="13" customFormat="1" ht="16.5" hidden="1" customHeight="1" x14ac:dyDescent="0.25">
      <c r="A38" s="10" t="s">
        <v>27</v>
      </c>
      <c r="B38" s="43" t="s">
        <v>86</v>
      </c>
      <c r="C38" s="12">
        <v>170.215</v>
      </c>
      <c r="D38" s="42">
        <v>11.282</v>
      </c>
      <c r="E38" s="12"/>
      <c r="F38" s="60" t="s">
        <v>98</v>
      </c>
      <c r="G38" s="12"/>
      <c r="H38" s="12"/>
      <c r="I38" s="42">
        <v>11.282</v>
      </c>
      <c r="J38" s="12"/>
      <c r="K38" s="58"/>
    </row>
    <row r="39" spans="1:11" s="13" customFormat="1" ht="17.25" hidden="1" customHeight="1" x14ac:dyDescent="0.25">
      <c r="A39" s="10" t="s">
        <v>28</v>
      </c>
      <c r="B39" s="43" t="s">
        <v>86</v>
      </c>
      <c r="C39" s="12">
        <v>19.641999999999999</v>
      </c>
      <c r="D39" s="42">
        <v>4.915</v>
      </c>
      <c r="E39" s="12"/>
      <c r="F39" s="60" t="s">
        <v>98</v>
      </c>
      <c r="G39" s="12"/>
      <c r="H39" s="12"/>
      <c r="I39" s="42">
        <v>4.915</v>
      </c>
      <c r="J39" s="12"/>
      <c r="K39" s="58"/>
    </row>
    <row r="40" spans="1:11" s="13" customFormat="1" ht="16.5" hidden="1" customHeight="1" x14ac:dyDescent="0.25">
      <c r="A40" s="10" t="s">
        <v>29</v>
      </c>
      <c r="B40" s="43" t="s">
        <v>86</v>
      </c>
      <c r="C40" s="12">
        <v>6.673</v>
      </c>
      <c r="D40" s="42">
        <v>13.757999999999999</v>
      </c>
      <c r="E40" s="12"/>
      <c r="F40" s="60" t="s">
        <v>98</v>
      </c>
      <c r="G40" s="12"/>
      <c r="H40" s="12"/>
      <c r="I40" s="42">
        <v>13.757999999999999</v>
      </c>
      <c r="J40" s="12"/>
      <c r="K40" s="58"/>
    </row>
    <row r="41" spans="1:11" s="13" customFormat="1" ht="15.75" hidden="1" customHeight="1" x14ac:dyDescent="0.25">
      <c r="A41" s="10" t="s">
        <v>30</v>
      </c>
      <c r="B41" s="43" t="s">
        <v>86</v>
      </c>
      <c r="C41" s="12">
        <v>1634.277</v>
      </c>
      <c r="D41" s="42">
        <v>1000.377</v>
      </c>
      <c r="E41" s="12"/>
      <c r="F41" s="60" t="s">
        <v>98</v>
      </c>
      <c r="G41" s="60"/>
      <c r="H41" s="60"/>
      <c r="I41" s="42">
        <v>1000.377</v>
      </c>
      <c r="J41" s="12"/>
      <c r="K41" s="58"/>
    </row>
    <row r="42" spans="1:11" s="13" customFormat="1" ht="31.5" x14ac:dyDescent="0.25">
      <c r="A42" s="10" t="s">
        <v>97</v>
      </c>
      <c r="B42" s="43" t="s">
        <v>86</v>
      </c>
      <c r="C42" s="12">
        <v>471.8</v>
      </c>
      <c r="D42" s="54" t="s">
        <v>104</v>
      </c>
      <c r="E42" s="36" t="s">
        <v>104</v>
      </c>
      <c r="F42" s="65" t="s">
        <v>104</v>
      </c>
      <c r="G42" s="60"/>
      <c r="H42" s="60"/>
      <c r="I42" s="66" t="s">
        <v>104</v>
      </c>
      <c r="J42" s="12"/>
      <c r="K42" s="58"/>
    </row>
    <row r="43" spans="1:11" s="13" customFormat="1" ht="47.25" customHeight="1" x14ac:dyDescent="0.25">
      <c r="A43" s="11" t="s">
        <v>31</v>
      </c>
      <c r="B43" s="43" t="s">
        <v>86</v>
      </c>
      <c r="C43" s="43">
        <v>185.7</v>
      </c>
      <c r="D43" s="12">
        <v>-313.5</v>
      </c>
      <c r="E43" s="43" t="s">
        <v>99</v>
      </c>
      <c r="F43" s="60">
        <v>-263.3</v>
      </c>
      <c r="G43" s="60" t="s">
        <v>99</v>
      </c>
      <c r="H43" s="60"/>
      <c r="I43" s="12">
        <v>-92.7</v>
      </c>
      <c r="J43" s="12" t="s">
        <v>103</v>
      </c>
      <c r="K43" s="59" t="s">
        <v>113</v>
      </c>
    </row>
    <row r="44" spans="1:11" s="13" customFormat="1" ht="15.75" x14ac:dyDescent="0.25">
      <c r="A44" s="11" t="s">
        <v>32</v>
      </c>
      <c r="B44" s="18"/>
      <c r="C44" s="18"/>
      <c r="D44" s="18"/>
      <c r="E44" s="18"/>
      <c r="F44" s="18"/>
      <c r="G44" s="18"/>
      <c r="H44" s="18"/>
      <c r="I44" s="18"/>
      <c r="J44" s="19"/>
      <c r="K44" s="59"/>
    </row>
    <row r="45" spans="1:11" s="13" customFormat="1" ht="19.5" customHeight="1" x14ac:dyDescent="0.25">
      <c r="A45" s="10" t="s">
        <v>33</v>
      </c>
      <c r="B45" s="43" t="s">
        <v>93</v>
      </c>
      <c r="C45" s="43">
        <v>27.2</v>
      </c>
      <c r="D45" s="43">
        <v>27.2</v>
      </c>
      <c r="E45" s="10"/>
      <c r="F45" s="12">
        <v>24.672999999999998</v>
      </c>
      <c r="G45" s="60"/>
      <c r="H45" s="60"/>
      <c r="I45" s="12">
        <v>25.28</v>
      </c>
      <c r="J45" s="12">
        <f t="shared" ref="J45:J55" si="5">F45/I45*100</f>
        <v>97.598892405063282</v>
      </c>
      <c r="K45" s="59" t="s">
        <v>111</v>
      </c>
    </row>
    <row r="46" spans="1:11" s="13" customFormat="1" ht="31.5" x14ac:dyDescent="0.25">
      <c r="A46" s="10" t="s">
        <v>34</v>
      </c>
      <c r="B46" s="43" t="s">
        <v>93</v>
      </c>
      <c r="C46" s="43">
        <v>0.6</v>
      </c>
      <c r="D46" s="12">
        <v>0.5</v>
      </c>
      <c r="E46" s="43" t="s">
        <v>95</v>
      </c>
      <c r="F46" s="12">
        <v>0.39900000000000002</v>
      </c>
      <c r="G46" s="60" t="s">
        <v>96</v>
      </c>
      <c r="H46" s="60"/>
      <c r="I46" s="12">
        <v>0.33500000000000002</v>
      </c>
      <c r="J46" s="12">
        <f t="shared" si="5"/>
        <v>119.1044776119403</v>
      </c>
      <c r="K46" s="59"/>
    </row>
    <row r="47" spans="1:11" s="13" customFormat="1" ht="31.5" x14ac:dyDescent="0.25">
      <c r="A47" s="10" t="s">
        <v>35</v>
      </c>
      <c r="B47" s="43" t="s">
        <v>36</v>
      </c>
      <c r="C47" s="12">
        <f>C46/C45*100</f>
        <v>2.2058823529411766</v>
      </c>
      <c r="D47" s="12">
        <f>D46/D45*100</f>
        <v>1.8382352941176472</v>
      </c>
      <c r="E47" s="10"/>
      <c r="F47" s="12">
        <f>F46/F45*100</f>
        <v>1.6171523527742877</v>
      </c>
      <c r="G47" s="10"/>
      <c r="H47" s="10"/>
      <c r="I47" s="12">
        <f>I46/I45*100</f>
        <v>1.3251582278481011</v>
      </c>
      <c r="J47" s="12"/>
      <c r="K47" s="59"/>
    </row>
    <row r="48" spans="1:11" s="13" customFormat="1" ht="31.5" x14ac:dyDescent="0.25">
      <c r="A48" s="10" t="s">
        <v>37</v>
      </c>
      <c r="B48" s="43" t="s">
        <v>93</v>
      </c>
      <c r="C48" s="12">
        <v>12.135999999999999</v>
      </c>
      <c r="D48" s="12">
        <v>12.055</v>
      </c>
      <c r="E48" s="43" t="s">
        <v>98</v>
      </c>
      <c r="F48" s="12">
        <v>11.936</v>
      </c>
      <c r="G48" s="60"/>
      <c r="H48" s="60"/>
      <c r="I48" s="12">
        <v>12.002000000000001</v>
      </c>
      <c r="J48" s="12">
        <f t="shared" si="5"/>
        <v>99.450091651391432</v>
      </c>
      <c r="K48" s="59"/>
    </row>
    <row r="49" spans="1:11" s="13" customFormat="1" ht="16.5" customHeight="1" x14ac:dyDescent="0.25">
      <c r="A49" s="10" t="s">
        <v>38</v>
      </c>
      <c r="B49" s="43" t="s">
        <v>39</v>
      </c>
      <c r="C49" s="37">
        <v>38260.199999999997</v>
      </c>
      <c r="D49" s="37">
        <v>42342.400000000001</v>
      </c>
      <c r="E49" s="37" t="s">
        <v>99</v>
      </c>
      <c r="F49" s="37">
        <v>47628.3</v>
      </c>
      <c r="G49" s="60" t="s">
        <v>99</v>
      </c>
      <c r="H49" s="60"/>
      <c r="I49" s="37">
        <v>44377.8</v>
      </c>
      <c r="J49" s="12">
        <f t="shared" si="5"/>
        <v>107.32460825007098</v>
      </c>
      <c r="K49" s="59"/>
    </row>
    <row r="50" spans="1:11" s="13" customFormat="1" ht="15.75" x14ac:dyDescent="0.25">
      <c r="A50" s="11" t="s">
        <v>40</v>
      </c>
      <c r="B50" s="18"/>
      <c r="C50" s="18"/>
      <c r="D50" s="18"/>
      <c r="E50" s="18"/>
      <c r="F50" s="18"/>
      <c r="G50" s="18"/>
      <c r="H50" s="18"/>
      <c r="I50" s="18"/>
      <c r="J50" s="19"/>
      <c r="K50" s="59"/>
    </row>
    <row r="51" spans="1:11" s="13" customFormat="1" ht="31.5" x14ac:dyDescent="0.25">
      <c r="A51" s="10" t="s">
        <v>41</v>
      </c>
      <c r="B51" s="43" t="s">
        <v>1</v>
      </c>
      <c r="C51" s="43">
        <v>1860</v>
      </c>
      <c r="D51" s="43">
        <v>2004</v>
      </c>
      <c r="E51" s="43"/>
      <c r="F51" s="60">
        <v>2154</v>
      </c>
      <c r="G51" s="60" t="s">
        <v>91</v>
      </c>
      <c r="H51" s="60"/>
      <c r="I51" s="60">
        <v>2010</v>
      </c>
      <c r="J51" s="12">
        <f t="shared" si="5"/>
        <v>107.16417910447763</v>
      </c>
      <c r="K51" s="59"/>
    </row>
    <row r="52" spans="1:11" s="13" customFormat="1" ht="15.75" x14ac:dyDescent="0.25">
      <c r="A52" s="10" t="s">
        <v>42</v>
      </c>
      <c r="B52" s="43"/>
      <c r="C52" s="43"/>
      <c r="D52" s="43"/>
      <c r="E52" s="43"/>
      <c r="F52" s="60"/>
      <c r="G52" s="60"/>
      <c r="H52" s="60"/>
      <c r="I52" s="60"/>
      <c r="J52" s="12"/>
      <c r="K52" s="59"/>
    </row>
    <row r="53" spans="1:11" s="13" customFormat="1" ht="15.75" x14ac:dyDescent="0.25">
      <c r="A53" s="10" t="s">
        <v>43</v>
      </c>
      <c r="B53" s="43" t="s">
        <v>1</v>
      </c>
      <c r="C53" s="43">
        <v>3531</v>
      </c>
      <c r="D53" s="43">
        <v>3593</v>
      </c>
      <c r="E53" s="43"/>
      <c r="F53" s="60">
        <v>3838</v>
      </c>
      <c r="G53" s="60"/>
      <c r="H53" s="60"/>
      <c r="I53" s="60">
        <v>3695</v>
      </c>
      <c r="J53" s="12">
        <f t="shared" si="5"/>
        <v>103.87009472259811</v>
      </c>
      <c r="K53" s="59"/>
    </row>
    <row r="54" spans="1:11" s="13" customFormat="1" ht="15.75" x14ac:dyDescent="0.25">
      <c r="A54" s="10" t="s">
        <v>44</v>
      </c>
      <c r="B54" s="43" t="s">
        <v>1</v>
      </c>
      <c r="C54" s="43">
        <v>121</v>
      </c>
      <c r="D54" s="43" t="s">
        <v>92</v>
      </c>
      <c r="E54" s="43" t="s">
        <v>95</v>
      </c>
      <c r="F54" s="60" t="s">
        <v>92</v>
      </c>
      <c r="G54" s="60" t="s">
        <v>96</v>
      </c>
      <c r="H54" s="60"/>
      <c r="I54" s="60" t="s">
        <v>92</v>
      </c>
      <c r="J54" s="12"/>
      <c r="K54" s="59"/>
    </row>
    <row r="55" spans="1:11" s="13" customFormat="1" ht="15.75" x14ac:dyDescent="0.25">
      <c r="A55" s="10" t="s">
        <v>45</v>
      </c>
      <c r="B55" s="43" t="s">
        <v>1</v>
      </c>
      <c r="C55" s="43">
        <f>76+119</f>
        <v>195</v>
      </c>
      <c r="D55" s="43">
        <f>317+56</f>
        <v>373</v>
      </c>
      <c r="E55" s="43" t="s">
        <v>95</v>
      </c>
      <c r="F55" s="60">
        <v>438</v>
      </c>
      <c r="G55" s="60" t="s">
        <v>96</v>
      </c>
      <c r="H55" s="60"/>
      <c r="I55" s="60">
        <v>444</v>
      </c>
      <c r="J55" s="12">
        <f t="shared" si="5"/>
        <v>98.648648648648646</v>
      </c>
      <c r="K55" s="57"/>
    </row>
    <row r="56" spans="1:11" s="13" customFormat="1" ht="15.75" x14ac:dyDescent="0.25">
      <c r="A56" s="10" t="s">
        <v>46</v>
      </c>
      <c r="B56" s="43" t="s">
        <v>1</v>
      </c>
      <c r="C56" s="43" t="s">
        <v>92</v>
      </c>
      <c r="D56" s="43" t="s">
        <v>92</v>
      </c>
      <c r="E56" s="43"/>
      <c r="F56" s="60" t="s">
        <v>92</v>
      </c>
      <c r="G56" s="60"/>
      <c r="H56" s="60"/>
      <c r="I56" s="60" t="s">
        <v>92</v>
      </c>
      <c r="J56" s="12"/>
      <c r="K56" s="59"/>
    </row>
    <row r="57" spans="1:11" s="13" customFormat="1" ht="15.75" x14ac:dyDescent="0.25">
      <c r="A57" s="10" t="s">
        <v>47</v>
      </c>
      <c r="B57" s="18"/>
      <c r="C57" s="18"/>
      <c r="D57" s="18"/>
      <c r="E57" s="18"/>
      <c r="F57" s="18"/>
      <c r="G57" s="18"/>
      <c r="H57" s="18"/>
      <c r="I57" s="18"/>
      <c r="J57" s="19"/>
      <c r="K57" s="59"/>
    </row>
    <row r="58" spans="1:11" s="13" customFormat="1" ht="15.75" x14ac:dyDescent="0.25">
      <c r="A58" s="10" t="s">
        <v>48</v>
      </c>
      <c r="B58" s="43" t="s">
        <v>1</v>
      </c>
      <c r="C58" s="43">
        <v>13</v>
      </c>
      <c r="D58" s="43">
        <v>13</v>
      </c>
      <c r="E58" s="62" t="s">
        <v>95</v>
      </c>
      <c r="F58" s="60">
        <v>8</v>
      </c>
      <c r="G58" s="62" t="s">
        <v>96</v>
      </c>
      <c r="H58" s="60"/>
      <c r="I58" s="60">
        <v>11</v>
      </c>
      <c r="J58" s="12">
        <f t="shared" ref="J58:J60" si="6">F58/I58*100</f>
        <v>72.727272727272734</v>
      </c>
      <c r="K58" s="59"/>
    </row>
    <row r="59" spans="1:11" s="13" customFormat="1" ht="15.75" x14ac:dyDescent="0.25">
      <c r="A59" s="10" t="s">
        <v>49</v>
      </c>
      <c r="B59" s="43" t="s">
        <v>1</v>
      </c>
      <c r="C59" s="43">
        <v>7</v>
      </c>
      <c r="D59" s="43">
        <v>7</v>
      </c>
      <c r="E59" s="62"/>
      <c r="F59" s="60">
        <v>7</v>
      </c>
      <c r="G59" s="62"/>
      <c r="H59" s="60"/>
      <c r="I59" s="60">
        <v>7</v>
      </c>
      <c r="J59" s="12">
        <f t="shared" si="6"/>
        <v>100</v>
      </c>
      <c r="K59" s="59"/>
    </row>
    <row r="60" spans="1:11" s="13" customFormat="1" ht="15.75" x14ac:dyDescent="0.25">
      <c r="A60" s="10" t="s">
        <v>50</v>
      </c>
      <c r="B60" s="43" t="s">
        <v>1</v>
      </c>
      <c r="C60" s="43">
        <v>3</v>
      </c>
      <c r="D60" s="43">
        <v>3</v>
      </c>
      <c r="E60" s="62"/>
      <c r="F60" s="60">
        <v>3</v>
      </c>
      <c r="G60" s="62"/>
      <c r="H60" s="60"/>
      <c r="I60" s="60">
        <v>3</v>
      </c>
      <c r="J60" s="12">
        <f t="shared" si="6"/>
        <v>100</v>
      </c>
      <c r="K60" s="59"/>
    </row>
    <row r="61" spans="1:11" ht="15.75" hidden="1" customHeight="1" outlineLevel="1" thickBot="1" x14ac:dyDescent="0.3">
      <c r="A61" s="6" t="s">
        <v>51</v>
      </c>
      <c r="B61" s="20"/>
      <c r="C61" s="21"/>
      <c r="D61" s="21"/>
      <c r="E61" s="22"/>
      <c r="F61" s="21"/>
      <c r="G61" s="22"/>
      <c r="H61" s="22"/>
      <c r="I61" s="22"/>
      <c r="J61" s="23"/>
      <c r="K61" s="39"/>
    </row>
    <row r="62" spans="1:11" ht="39" hidden="1" customHeight="1" outlineLevel="1" thickBot="1" x14ac:dyDescent="0.3">
      <c r="A62" s="6" t="s">
        <v>52</v>
      </c>
      <c r="B62" s="2" t="s">
        <v>53</v>
      </c>
      <c r="C62" s="3">
        <v>65.2</v>
      </c>
      <c r="D62" s="3">
        <v>65.2</v>
      </c>
      <c r="E62" s="4"/>
      <c r="F62" s="3">
        <v>65.2</v>
      </c>
      <c r="G62" s="4"/>
      <c r="H62" s="4"/>
      <c r="I62" s="4"/>
      <c r="J62" s="7">
        <v>65.2</v>
      </c>
      <c r="K62" s="39"/>
    </row>
    <row r="63" spans="1:11" ht="51.75" hidden="1" customHeight="1" outlineLevel="1" thickBot="1" x14ac:dyDescent="0.3">
      <c r="A63" s="6" t="s">
        <v>54</v>
      </c>
      <c r="B63" s="2" t="s">
        <v>55</v>
      </c>
      <c r="C63" s="3">
        <v>185.6</v>
      </c>
      <c r="D63" s="3">
        <v>185.6</v>
      </c>
      <c r="E63" s="4"/>
      <c r="F63" s="3">
        <v>185.6</v>
      </c>
      <c r="G63" s="4"/>
      <c r="H63" s="4"/>
      <c r="I63" s="4"/>
      <c r="J63" s="7">
        <v>185.6</v>
      </c>
      <c r="K63" s="39"/>
    </row>
    <row r="64" spans="1:11" ht="39" hidden="1" customHeight="1" outlineLevel="1" thickBot="1" x14ac:dyDescent="0.3">
      <c r="A64" s="6" t="s">
        <v>56</v>
      </c>
      <c r="B64" s="2" t="s">
        <v>57</v>
      </c>
      <c r="C64" s="3">
        <v>21.9</v>
      </c>
      <c r="D64" s="3">
        <v>21.9</v>
      </c>
      <c r="E64" s="4"/>
      <c r="F64" s="3">
        <v>21.9</v>
      </c>
      <c r="G64" s="4"/>
      <c r="H64" s="4"/>
      <c r="I64" s="4"/>
      <c r="J64" s="7">
        <v>21.9</v>
      </c>
      <c r="K64" s="39"/>
    </row>
    <row r="65" spans="1:11" ht="39" hidden="1" customHeight="1" outlineLevel="1" thickBot="1" x14ac:dyDescent="0.3">
      <c r="A65" s="6" t="s">
        <v>58</v>
      </c>
      <c r="B65" s="2" t="s">
        <v>57</v>
      </c>
      <c r="C65" s="3">
        <v>92</v>
      </c>
      <c r="D65" s="3">
        <v>92</v>
      </c>
      <c r="E65" s="4"/>
      <c r="F65" s="3">
        <v>92</v>
      </c>
      <c r="G65" s="4"/>
      <c r="H65" s="4"/>
      <c r="I65" s="4"/>
      <c r="J65" s="7">
        <v>92</v>
      </c>
      <c r="K65" s="39"/>
    </row>
    <row r="66" spans="1:11" ht="51.75" hidden="1" customHeight="1" outlineLevel="1" thickBot="1" x14ac:dyDescent="0.3">
      <c r="A66" s="24" t="s">
        <v>59</v>
      </c>
      <c r="B66" s="25" t="s">
        <v>60</v>
      </c>
      <c r="C66" s="26">
        <v>30.9</v>
      </c>
      <c r="D66" s="26">
        <v>30.9</v>
      </c>
      <c r="E66" s="27"/>
      <c r="F66" s="26">
        <v>30.9</v>
      </c>
      <c r="G66" s="27"/>
      <c r="H66" s="27"/>
      <c r="I66" s="27"/>
      <c r="J66" s="28">
        <v>30.9</v>
      </c>
      <c r="K66" s="39"/>
    </row>
    <row r="67" spans="1:11" ht="52.5" hidden="1" customHeight="1" outlineLevel="1" thickBot="1" x14ac:dyDescent="0.3">
      <c r="A67" s="9" t="s">
        <v>61</v>
      </c>
      <c r="B67" s="25" t="s">
        <v>60</v>
      </c>
      <c r="C67" s="29">
        <v>12.9</v>
      </c>
      <c r="D67" s="29">
        <v>12.9</v>
      </c>
      <c r="E67" s="30"/>
      <c r="F67" s="29">
        <v>12.9</v>
      </c>
      <c r="G67" s="30"/>
      <c r="H67" s="30"/>
      <c r="I67" s="30"/>
      <c r="J67" s="1">
        <v>12.9</v>
      </c>
      <c r="K67" s="39"/>
    </row>
    <row r="68" spans="1:11" ht="51.75" hidden="1" customHeight="1" outlineLevel="1" thickBot="1" x14ac:dyDescent="0.3">
      <c r="A68" s="6" t="s">
        <v>62</v>
      </c>
      <c r="B68" s="2" t="s">
        <v>63</v>
      </c>
      <c r="C68" s="3">
        <v>85.4</v>
      </c>
      <c r="D68" s="3">
        <v>85.4</v>
      </c>
      <c r="E68" s="4"/>
      <c r="F68" s="3">
        <v>85.4</v>
      </c>
      <c r="G68" s="4"/>
      <c r="H68" s="4"/>
      <c r="I68" s="4"/>
      <c r="J68" s="7">
        <v>88.3</v>
      </c>
      <c r="K68" s="39"/>
    </row>
    <row r="69" spans="1:11" ht="39" hidden="1" customHeight="1" outlineLevel="1" thickBot="1" x14ac:dyDescent="0.3">
      <c r="A69" s="6" t="s">
        <v>64</v>
      </c>
      <c r="B69" s="2" t="s">
        <v>65</v>
      </c>
      <c r="C69" s="7">
        <v>6.9673999999999996</v>
      </c>
      <c r="D69" s="7">
        <v>6.9673999999999996</v>
      </c>
      <c r="E69" s="31"/>
      <c r="F69" s="7">
        <v>6.9673999999999996</v>
      </c>
      <c r="G69" s="31"/>
      <c r="H69" s="31"/>
      <c r="I69" s="31"/>
      <c r="J69" s="7">
        <v>0</v>
      </c>
      <c r="K69" s="39"/>
    </row>
    <row r="70" spans="1:11" ht="30.75" hidden="1" customHeight="1" outlineLevel="1" thickBot="1" x14ac:dyDescent="0.3">
      <c r="A70" s="6" t="s">
        <v>66</v>
      </c>
      <c r="B70" s="2" t="s">
        <v>67</v>
      </c>
      <c r="C70" s="3">
        <v>23.5</v>
      </c>
      <c r="D70" s="3">
        <v>23.5</v>
      </c>
      <c r="E70" s="4"/>
      <c r="F70" s="3">
        <v>23.5</v>
      </c>
      <c r="G70" s="4"/>
      <c r="H70" s="4"/>
      <c r="I70" s="4"/>
      <c r="J70" s="7">
        <v>23.5</v>
      </c>
      <c r="K70" s="39"/>
    </row>
    <row r="71" spans="1:11" ht="30.75" hidden="1" customHeight="1" outlineLevel="1" thickBot="1" x14ac:dyDescent="0.3">
      <c r="A71" s="6" t="s">
        <v>68</v>
      </c>
      <c r="B71" s="2" t="s">
        <v>36</v>
      </c>
      <c r="C71" s="3">
        <v>1</v>
      </c>
      <c r="D71" s="3">
        <v>1</v>
      </c>
      <c r="E71" s="4"/>
      <c r="F71" s="3">
        <v>1</v>
      </c>
      <c r="G71" s="4"/>
      <c r="H71" s="4"/>
      <c r="I71" s="4"/>
      <c r="J71" s="7">
        <v>1</v>
      </c>
      <c r="K71" s="39"/>
    </row>
    <row r="72" spans="1:11" ht="45.75" hidden="1" customHeight="1" outlineLevel="1" thickBot="1" x14ac:dyDescent="0.3">
      <c r="A72" s="6" t="s">
        <v>69</v>
      </c>
      <c r="B72" s="2" t="s">
        <v>70</v>
      </c>
      <c r="C72" s="8">
        <v>697</v>
      </c>
      <c r="D72" s="8">
        <v>697</v>
      </c>
      <c r="E72" s="32"/>
      <c r="F72" s="8">
        <v>697</v>
      </c>
      <c r="G72" s="32"/>
      <c r="H72" s="32"/>
      <c r="I72" s="32"/>
      <c r="J72" s="8">
        <v>770.2</v>
      </c>
      <c r="K72" s="39"/>
    </row>
    <row r="73" spans="1:11" ht="30.75" hidden="1" customHeight="1" outlineLevel="1" thickBot="1" x14ac:dyDescent="0.3">
      <c r="A73" s="6" t="s">
        <v>71</v>
      </c>
      <c r="B73" s="2" t="s">
        <v>36</v>
      </c>
      <c r="C73" s="3">
        <v>95</v>
      </c>
      <c r="D73" s="3">
        <v>95</v>
      </c>
      <c r="E73" s="4"/>
      <c r="F73" s="3">
        <v>95</v>
      </c>
      <c r="G73" s="4"/>
      <c r="H73" s="4"/>
      <c r="I73" s="4"/>
      <c r="J73" s="7">
        <v>95</v>
      </c>
      <c r="K73" s="39"/>
    </row>
    <row r="74" spans="1:11" ht="30.75" hidden="1" customHeight="1" outlineLevel="1" thickBot="1" x14ac:dyDescent="0.3">
      <c r="A74" s="6" t="s">
        <v>72</v>
      </c>
      <c r="B74" s="2" t="s">
        <v>20</v>
      </c>
      <c r="C74" s="3">
        <v>1200</v>
      </c>
      <c r="D74" s="3">
        <v>1200</v>
      </c>
      <c r="E74" s="4"/>
      <c r="F74" s="3">
        <v>1200</v>
      </c>
      <c r="G74" s="4"/>
      <c r="H74" s="4"/>
      <c r="I74" s="4"/>
      <c r="J74" s="7">
        <v>1200</v>
      </c>
      <c r="K74" s="39"/>
    </row>
    <row r="75" spans="1:11" ht="30.75" hidden="1" customHeight="1" outlineLevel="1" thickBot="1" x14ac:dyDescent="0.3">
      <c r="A75" s="6" t="s">
        <v>73</v>
      </c>
      <c r="B75" s="2" t="s">
        <v>74</v>
      </c>
      <c r="C75" s="3">
        <v>10.199999999999999</v>
      </c>
      <c r="D75" s="3">
        <v>10.199999999999999</v>
      </c>
      <c r="E75" s="4"/>
      <c r="F75" s="3">
        <v>10.199999999999999</v>
      </c>
      <c r="G75" s="4"/>
      <c r="H75" s="4"/>
      <c r="I75" s="4"/>
      <c r="J75" s="7">
        <v>10.199999999999999</v>
      </c>
      <c r="K75" s="39"/>
    </row>
    <row r="76" spans="1:11" collapsed="1" x14ac:dyDescent="0.25">
      <c r="K76" s="39"/>
    </row>
    <row r="77" spans="1:11" ht="51.75" customHeight="1" x14ac:dyDescent="0.25">
      <c r="A77" s="61" t="s">
        <v>105</v>
      </c>
      <c r="B77" s="61"/>
      <c r="C77" s="61"/>
      <c r="D77" s="61"/>
      <c r="E77" s="61"/>
      <c r="F77" s="61"/>
      <c r="G77" s="61"/>
      <c r="H77" s="61"/>
      <c r="I77" s="61"/>
      <c r="J77" s="61"/>
      <c r="K77" s="61"/>
    </row>
    <row r="78" spans="1:11" ht="9.75" customHeight="1" x14ac:dyDescent="0.25">
      <c r="A78" s="45"/>
      <c r="B78" s="46"/>
      <c r="C78" s="46"/>
      <c r="D78" s="46"/>
      <c r="E78" s="47"/>
      <c r="F78" s="46"/>
      <c r="G78" s="47"/>
      <c r="H78" s="48"/>
      <c r="I78" s="48"/>
      <c r="J78" s="49"/>
    </row>
    <row r="79" spans="1:11" ht="15.75" x14ac:dyDescent="0.25">
      <c r="A79" s="50" t="s">
        <v>106</v>
      </c>
      <c r="B79" s="46"/>
      <c r="C79" s="46"/>
      <c r="D79" s="46"/>
      <c r="E79" s="47"/>
      <c r="F79" s="46"/>
      <c r="G79" s="47"/>
      <c r="H79" s="48"/>
      <c r="I79" s="48"/>
      <c r="J79" s="49"/>
    </row>
    <row r="80" spans="1:11" ht="9" customHeight="1" x14ac:dyDescent="0.25">
      <c r="A80" s="46"/>
      <c r="B80" s="46"/>
      <c r="C80" s="46"/>
      <c r="D80" s="46"/>
      <c r="E80" s="47"/>
      <c r="F80" s="46"/>
      <c r="G80" s="47"/>
      <c r="H80" s="48"/>
      <c r="I80" s="48"/>
      <c r="J80" s="49"/>
    </row>
    <row r="81" spans="1:10" ht="15.75" x14ac:dyDescent="0.25">
      <c r="A81" s="61" t="s">
        <v>107</v>
      </c>
      <c r="B81" s="61"/>
      <c r="C81" s="61"/>
      <c r="D81" s="61"/>
      <c r="E81" s="61"/>
      <c r="F81" s="61"/>
      <c r="G81" s="61"/>
      <c r="H81" s="61"/>
      <c r="I81" s="61"/>
      <c r="J81" s="61"/>
    </row>
  </sheetData>
  <mergeCells count="8">
    <mergeCell ref="A81:J81"/>
    <mergeCell ref="A77:K77"/>
    <mergeCell ref="E58:E60"/>
    <mergeCell ref="G58:G60"/>
    <mergeCell ref="E6:E12"/>
    <mergeCell ref="G6:G12"/>
    <mergeCell ref="A1:K1"/>
    <mergeCell ref="A2:K2"/>
  </mergeCells>
  <printOptions horizontalCentered="1"/>
  <pageMargins left="0.70866141732283472" right="0.51181102362204722" top="0.35433070866141736" bottom="0.35433070866141736" header="0.31496062992125984" footer="0.31496062992125984"/>
  <pageSetup paperSize="9" scale="58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отчет</vt:lpstr>
      <vt:lpstr>отчет!_edn1</vt:lpstr>
      <vt:lpstr>отчет!Заголовки_для_печати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Медведева Татьяна Алексеевна</dc:creator>
  <cp:lastModifiedBy>Обадина Анна Владимировна</cp:lastModifiedBy>
  <cp:lastPrinted>2015-07-15T11:42:11Z</cp:lastPrinted>
  <dcterms:created xsi:type="dcterms:W3CDTF">2012-12-07T09:52:42Z</dcterms:created>
  <dcterms:modified xsi:type="dcterms:W3CDTF">2015-12-11T06:57:35Z</dcterms:modified>
</cp:coreProperties>
</file>