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20" yWindow="930" windowWidth="19440" windowHeight="12090" activeTab="2"/>
  </bookViews>
  <sheets>
    <sheet name="Январь - март 2024" sheetId="2" r:id="rId1"/>
    <sheet name="Январь - июнь 2024" sheetId="3" r:id="rId2"/>
    <sheet name="Январь - сентябрь 2024" sheetId="1" r:id="rId3"/>
  </sheets>
  <definedNames>
    <definedName name="_xlnm.Print_Titles" localSheetId="1">'Январь - июнь 2024'!$4:$5</definedName>
    <definedName name="_xlnm.Print_Area" localSheetId="1">'Январь - июнь 2024'!$A$1:$G$69</definedName>
    <definedName name="_xlnm.Print_Area" localSheetId="0">'Январь - март 2024'!$A$1:$G$51</definedName>
    <definedName name="_xlnm.Print_Area" localSheetId="2">'Январь - сентябрь 2024'!$A$1:$G$51</definedName>
  </definedNames>
  <calcPr calcId="145621"/>
</workbook>
</file>

<file path=xl/calcChain.xml><?xml version="1.0" encoding="utf-8"?>
<calcChain xmlns="http://schemas.openxmlformats.org/spreadsheetml/2006/main">
  <c r="F44" i="1" l="1"/>
  <c r="F43" i="1"/>
  <c r="C7" i="1"/>
  <c r="D7" i="1"/>
  <c r="E10" i="1"/>
  <c r="F27" i="1" l="1"/>
  <c r="E27" i="1"/>
  <c r="F26" i="1"/>
  <c r="E26" i="1"/>
  <c r="F25" i="1"/>
  <c r="E25" i="1"/>
  <c r="D31" i="1" l="1"/>
  <c r="D13" i="1"/>
  <c r="D10" i="1"/>
  <c r="F23" i="3" l="1"/>
  <c r="E10" i="3" l="1"/>
  <c r="E10" i="2"/>
  <c r="F27" i="3"/>
  <c r="E27" i="3"/>
  <c r="D42" i="3"/>
  <c r="D31" i="3"/>
  <c r="D13" i="3"/>
  <c r="D10" i="3"/>
  <c r="D7" i="3" l="1"/>
  <c r="D31" i="2"/>
  <c r="F27" i="2" l="1"/>
  <c r="E27" i="2"/>
  <c r="F26" i="2"/>
  <c r="E26" i="2"/>
  <c r="F23" i="2"/>
  <c r="D13" i="2"/>
  <c r="D10" i="2"/>
  <c r="D7" i="2" s="1"/>
  <c r="F23" i="1" l="1"/>
  <c r="F15" i="3" l="1"/>
  <c r="F19" i="2" l="1"/>
  <c r="F59" i="3" l="1"/>
  <c r="F58" i="3"/>
  <c r="F57" i="3"/>
  <c r="F56" i="3"/>
  <c r="F55" i="3"/>
  <c r="F53" i="3"/>
  <c r="F52" i="3"/>
  <c r="F45" i="3"/>
  <c r="E45" i="3"/>
  <c r="F44" i="3"/>
  <c r="E44" i="3"/>
  <c r="F43" i="3"/>
  <c r="E43" i="3"/>
  <c r="C42" i="3"/>
  <c r="F38" i="3"/>
  <c r="E38" i="3"/>
  <c r="F37" i="3"/>
  <c r="E37" i="3"/>
  <c r="E36" i="3"/>
  <c r="F35" i="3"/>
  <c r="E35" i="3"/>
  <c r="F34" i="3"/>
  <c r="E34" i="3"/>
  <c r="F33" i="3"/>
  <c r="E33" i="3"/>
  <c r="F32" i="3"/>
  <c r="E32" i="3"/>
  <c r="C31" i="3"/>
  <c r="F31" i="3" s="1"/>
  <c r="F30" i="3"/>
  <c r="E30" i="3"/>
  <c r="F29" i="3"/>
  <c r="E29" i="3"/>
  <c r="F25" i="3"/>
  <c r="E25" i="3"/>
  <c r="F26" i="3"/>
  <c r="E26" i="3"/>
  <c r="E23" i="3"/>
  <c r="F22" i="3"/>
  <c r="E22" i="3"/>
  <c r="F21" i="3"/>
  <c r="E21" i="3"/>
  <c r="F19" i="3"/>
  <c r="E19" i="3"/>
  <c r="F18" i="3"/>
  <c r="E18" i="3"/>
  <c r="E15" i="3"/>
  <c r="C13" i="3"/>
  <c r="F12" i="3"/>
  <c r="E12" i="3"/>
  <c r="F11" i="3"/>
  <c r="E11" i="3"/>
  <c r="C10" i="3"/>
  <c r="C7" i="3" s="1"/>
  <c r="F9" i="3"/>
  <c r="E9" i="3"/>
  <c r="F8" i="3"/>
  <c r="E8" i="3"/>
  <c r="F59" i="2"/>
  <c r="F58" i="2"/>
  <c r="F57" i="2"/>
  <c r="F56" i="2"/>
  <c r="F55" i="2"/>
  <c r="F53" i="2"/>
  <c r="F52" i="2"/>
  <c r="F45" i="2"/>
  <c r="E45" i="2"/>
  <c r="F44" i="2"/>
  <c r="E44" i="2"/>
  <c r="F43" i="2"/>
  <c r="E43" i="2"/>
  <c r="D42" i="2"/>
  <c r="C42" i="2"/>
  <c r="F38" i="2"/>
  <c r="E38" i="2"/>
  <c r="F37" i="2"/>
  <c r="E37" i="2"/>
  <c r="E36" i="2"/>
  <c r="F35" i="2"/>
  <c r="E35" i="2"/>
  <c r="F34" i="2"/>
  <c r="E34" i="2"/>
  <c r="F33" i="2"/>
  <c r="E33" i="2"/>
  <c r="F32" i="2"/>
  <c r="E32" i="2"/>
  <c r="C31" i="2"/>
  <c r="F31" i="2" s="1"/>
  <c r="F30" i="2"/>
  <c r="E30" i="2"/>
  <c r="F29" i="2"/>
  <c r="E29" i="2"/>
  <c r="F25" i="2"/>
  <c r="E25" i="2"/>
  <c r="E23" i="2"/>
  <c r="F22" i="2"/>
  <c r="E22" i="2"/>
  <c r="F21" i="2"/>
  <c r="E21" i="2"/>
  <c r="E19" i="2"/>
  <c r="F18" i="2"/>
  <c r="E18" i="2"/>
  <c r="F15" i="2"/>
  <c r="E15" i="2"/>
  <c r="C13" i="2"/>
  <c r="E13" i="2" s="1"/>
  <c r="F12" i="2"/>
  <c r="E12" i="2"/>
  <c r="F11" i="2"/>
  <c r="E11" i="2"/>
  <c r="C10" i="2"/>
  <c r="F9" i="2"/>
  <c r="E9" i="2"/>
  <c r="F8" i="2"/>
  <c r="E8" i="2"/>
  <c r="C7" i="2" l="1"/>
  <c r="E7" i="2" s="1"/>
  <c r="E7" i="3"/>
  <c r="E13" i="3"/>
  <c r="F7" i="3"/>
  <c r="F10" i="3"/>
  <c r="F13" i="3"/>
  <c r="E31" i="3"/>
  <c r="F36" i="3"/>
  <c r="F7" i="2"/>
  <c r="F10" i="2"/>
  <c r="F13" i="2"/>
  <c r="E31" i="2"/>
  <c r="F36" i="2"/>
  <c r="E44" i="1"/>
  <c r="E45" i="1"/>
  <c r="E43" i="1"/>
  <c r="E30" i="1"/>
  <c r="F30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29" i="1"/>
  <c r="E23" i="1"/>
  <c r="E22" i="1"/>
  <c r="E21" i="1"/>
  <c r="F21" i="1"/>
  <c r="F19" i="1"/>
  <c r="F18" i="1"/>
  <c r="F17" i="1"/>
  <c r="E19" i="1"/>
  <c r="E18" i="1"/>
  <c r="E17" i="1"/>
  <c r="E15" i="1"/>
  <c r="F15" i="1"/>
  <c r="F12" i="1"/>
  <c r="E11" i="1"/>
  <c r="E8" i="1"/>
  <c r="E9" i="1"/>
  <c r="E12" i="1"/>
  <c r="F11" i="1" l="1"/>
  <c r="F9" i="1"/>
  <c r="F8" i="1"/>
  <c r="C10" i="1"/>
  <c r="C13" i="1"/>
  <c r="E13" i="1" l="1"/>
  <c r="F10" i="1"/>
  <c r="F13" i="1"/>
  <c r="F7" i="1" l="1"/>
  <c r="E7" i="1"/>
  <c r="F58" i="1"/>
  <c r="F22" i="1"/>
  <c r="F52" i="1" l="1"/>
  <c r="F53" i="1"/>
  <c r="F59" i="1" l="1"/>
  <c r="F29" i="1" l="1"/>
  <c r="F45" i="1" l="1"/>
  <c r="F56" i="1" l="1"/>
  <c r="F57" i="1"/>
  <c r="F55" i="1"/>
  <c r="C42" i="1"/>
  <c r="D42" i="1"/>
  <c r="C31" i="1"/>
  <c r="F31" i="1" l="1"/>
  <c r="E31" i="1"/>
</calcChain>
</file>

<file path=xl/sharedStrings.xml><?xml version="1.0" encoding="utf-8"?>
<sst xmlns="http://schemas.openxmlformats.org/spreadsheetml/2006/main" count="398" uniqueCount="112">
  <si>
    <t xml:space="preserve">Показатели </t>
  </si>
  <si>
    <t>Единица измерения</t>
  </si>
  <si>
    <t>1. Демография</t>
  </si>
  <si>
    <t>человек</t>
  </si>
  <si>
    <t xml:space="preserve">человек </t>
  </si>
  <si>
    <t>2. Производство товаров и услуг</t>
  </si>
  <si>
    <t>млн.руб.</t>
  </si>
  <si>
    <t xml:space="preserve">млн.руб. </t>
  </si>
  <si>
    <t>3. Рынок товаров и услуг</t>
  </si>
  <si>
    <t>ед.</t>
  </si>
  <si>
    <t>5. Инвестиции и строительство</t>
  </si>
  <si>
    <t>Инвестиции в основной капитал  по источникам финансирования:</t>
  </si>
  <si>
    <t xml:space="preserve">   бюджетные средства</t>
  </si>
  <si>
    <t xml:space="preserve">             из них:</t>
  </si>
  <si>
    <t xml:space="preserve">   средства федерального бюджета</t>
  </si>
  <si>
    <t xml:space="preserve">   средства бюджета субъекта Федерации</t>
  </si>
  <si>
    <t xml:space="preserve">   средства муниципального бюджета</t>
  </si>
  <si>
    <t xml:space="preserve">   собственные средства предприятий</t>
  </si>
  <si>
    <t xml:space="preserve">Объем выполненных работ по виду деятельности «Строительство» </t>
  </si>
  <si>
    <t>тыс. человек</t>
  </si>
  <si>
    <t>Уровень безработицы (к трудоспособному населению)</t>
  </si>
  <si>
    <t>%</t>
  </si>
  <si>
    <t>рублей</t>
  </si>
  <si>
    <t>8. Развитие социальной сферы</t>
  </si>
  <si>
    <t>Численность учащихся в учреждениях:</t>
  </si>
  <si>
    <t>общеобразовательных</t>
  </si>
  <si>
    <t>начального профессионального образования</t>
  </si>
  <si>
    <t>среднего профессионального образования</t>
  </si>
  <si>
    <t>высшего профессионального образования</t>
  </si>
  <si>
    <t> врачей-терапевтов участковых</t>
  </si>
  <si>
    <t> врачей-педиатров участковых</t>
  </si>
  <si>
    <t> врачей общей практики</t>
  </si>
  <si>
    <t>х</t>
  </si>
  <si>
    <t>Примечание</t>
  </si>
  <si>
    <t>* - предварительные данные</t>
  </si>
  <si>
    <t>4. Институциональные преобразования</t>
  </si>
  <si>
    <r>
      <t xml:space="preserve">… </t>
    </r>
    <r>
      <rPr>
        <sz val="10"/>
        <rFont val="Times New Roman"/>
        <family val="1"/>
        <charset val="204"/>
      </rPr>
      <t xml:space="preserve">-  явление было, но сведения отсутствуют или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«Об официальном статистическом учёте и системе государственной статистики в Российской Федерации» (ст. 4 п. 5; ст. 9 п. 1) </t>
    </r>
  </si>
  <si>
    <t>Численность среднего медицинского персонала</t>
  </si>
  <si>
    <t>Количество больничных коек</t>
  </si>
  <si>
    <t>единиц</t>
  </si>
  <si>
    <t>Численность врачей, всего</t>
  </si>
  <si>
    <t>в том числе:</t>
  </si>
  <si>
    <t>***- уточненная информация, предоставленная Печенгской ЦРБ</t>
  </si>
  <si>
    <t>**- уточненная информация, предоставленная Мурманскстатом (по сопоставимому кругу организаций)</t>
  </si>
  <si>
    <r>
      <t>Количество родившихся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</si>
  <si>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умерших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</si>
  <si>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прибывших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</si>
  <si>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выбывших</t>
    </r>
    <r>
      <rPr>
        <vertAlign val="superscript"/>
        <sz val="10"/>
        <rFont val="Times New Roman"/>
        <family val="1"/>
        <charset val="204"/>
      </rPr>
      <t>1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</si>
  <si>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По данным Федеральной службы государственной статистики</t>
    </r>
  </si>
  <si>
    <r>
      <t>Оборот розничной торговли</t>
    </r>
    <r>
      <rPr>
        <vertAlign val="superscript"/>
        <sz val="10"/>
        <rFont val="Times New Roman"/>
        <family val="1"/>
        <charset val="204"/>
      </rPr>
      <t>1,3</t>
    </r>
  </si>
  <si>
    <r>
      <t>Оборот общественного питания</t>
    </r>
    <r>
      <rPr>
        <vertAlign val="superscript"/>
        <sz val="10"/>
        <rFont val="Times New Roman"/>
        <family val="1"/>
        <charset val="204"/>
      </rPr>
      <t>1,3</t>
    </r>
  </si>
  <si>
    <r>
      <t>Объем платных услуг населению</t>
    </r>
    <r>
      <rPr>
        <vertAlign val="superscript"/>
        <sz val="10"/>
        <rFont val="Times New Roman"/>
        <family val="1"/>
        <charset val="204"/>
      </rPr>
      <t>1,3</t>
    </r>
  </si>
  <si>
    <r>
      <t>Объем отгруженных товаров собственного производства, выполненных работ и услуг собственными силами – Раздел С: Обрабатывающие производства</t>
    </r>
    <r>
      <rPr>
        <vertAlign val="superscript"/>
        <sz val="10"/>
        <rFont val="Times New Roman"/>
        <family val="1"/>
        <charset val="204"/>
      </rPr>
      <t>1,3</t>
    </r>
  </si>
  <si>
    <r>
      <t>Объем отгруженных товаров собственного производства, выполненных работ и услуг собственными силами – Раздел D: Обеспечение электрической энергией, газом и паром; кондиционирование воздуха</t>
    </r>
    <r>
      <rPr>
        <vertAlign val="superscript"/>
        <sz val="10"/>
        <rFont val="Times New Roman"/>
        <family val="1"/>
        <charset val="204"/>
      </rPr>
      <t>1,3</t>
    </r>
  </si>
  <si>
    <r>
      <t>…</t>
    </r>
    <r>
      <rPr>
        <b/>
        <vertAlign val="superscript"/>
        <sz val="10"/>
        <rFont val="Times New Roman"/>
        <family val="1"/>
        <charset val="204"/>
      </rPr>
      <t>2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</si>
  <si>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учёте и системе государственной статистики в Российской Федерации" (ст.4 п.5, ст.9 п.1).</t>
    </r>
  </si>
  <si>
    <r>
      <t>Объем отгруженных товаров собственного производства, выполненных работ и услуг собственными силами – Раздел B: Добыча полезных ископаемых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</si>
  <si>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организаций</t>
    </r>
    <r>
      <rPr>
        <vertAlign val="superscript"/>
        <sz val="10"/>
        <rFont val="Times New Roman"/>
        <family val="1"/>
        <charset val="204"/>
      </rPr>
      <t>1</t>
    </r>
  </si>
  <si>
    <t>Без субъектов малого предпринимательства и объёма инвестиций, не наблюдаемых прямыми статистическими методами. По организациям, находящимся на территории муниципального образования.</t>
  </si>
  <si>
    <r>
      <t>Объем инвестиций (в основной капитал) за счет всех источников финансирования - всего</t>
    </r>
    <r>
      <rPr>
        <vertAlign val="superscript"/>
        <sz val="10"/>
        <rFont val="Times New Roman"/>
        <family val="1"/>
        <charset val="204"/>
      </rPr>
      <t>1</t>
    </r>
  </si>
  <si>
    <r>
      <t>Численность населения в трудоспособном возрасте</t>
    </r>
    <r>
      <rPr>
        <vertAlign val="superscript"/>
        <sz val="10"/>
        <rFont val="Times New Roman"/>
        <family val="1"/>
        <charset val="204"/>
      </rPr>
      <t>1</t>
    </r>
  </si>
  <si>
    <t>По юридическим лицам (их обособленным подразделениям) (без субъектов малого предпринимательства (включая организации, предоставляющие сведения о численности и заработной плате один раз в год)), фактически осуществлявшим деятельность на территории муниципального образования, по кругу организаций отчётного года.</t>
  </si>
  <si>
    <r>
      <t>Среднесписочная численность работников организаций  - всего</t>
    </r>
    <r>
      <rPr>
        <vertAlign val="superscript"/>
        <sz val="10"/>
        <rFont val="Times New Roman"/>
        <family val="1"/>
        <charset val="204"/>
      </rPr>
      <t>1</t>
    </r>
  </si>
  <si>
    <r>
      <t>Среднемесячная начисленная заработная плата работников организаций</t>
    </r>
    <r>
      <rPr>
        <vertAlign val="superscript"/>
        <sz val="10"/>
        <rFont val="Times New Roman"/>
        <family val="1"/>
        <charset val="204"/>
      </rPr>
      <t>1</t>
    </r>
  </si>
  <si>
    <r>
      <t> Численность воспитанников в дошкольных образовательных организациях, на конец года</t>
    </r>
    <r>
      <rPr>
        <vertAlign val="superscript"/>
        <sz val="10"/>
        <rFont val="Times New Roman"/>
        <family val="1"/>
        <charset val="204"/>
      </rPr>
      <t>1</t>
    </r>
  </si>
  <si>
    <r>
      <t>6. Сальдированный финансовый результат (прибыль минус убыток) деятельности организаций</t>
    </r>
    <r>
      <rPr>
        <b/>
        <vertAlign val="superscript"/>
        <sz val="10"/>
        <rFont val="Times New Roman"/>
        <family val="1"/>
        <charset val="204"/>
      </rPr>
      <t>1</t>
    </r>
  </si>
  <si>
    <t>Численность безработных, зарегистрированных в службах занятости, в среднем за год</t>
  </si>
  <si>
    <t>Показатели социально-экономического положения муниципального образования</t>
  </si>
  <si>
    <t xml:space="preserve"> +/-</t>
  </si>
  <si>
    <t>К аналогичному периоду прошлого года</t>
  </si>
  <si>
    <r>
      <t>Естественный прирост (убыль (-))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                               </t>
    </r>
  </si>
  <si>
    <r>
      <t>Миграционный прирост (убыль (-))</t>
    </r>
    <r>
      <rPr>
        <vertAlign val="superscript"/>
        <sz val="10"/>
        <rFont val="Times New Roman"/>
        <family val="1"/>
        <charset val="204"/>
      </rPr>
      <t>1</t>
    </r>
  </si>
  <si>
    <r>
      <t>3</t>
    </r>
    <r>
      <rPr>
        <sz val="10"/>
        <rFont val="Times New Roman"/>
        <family val="1"/>
        <charset val="204"/>
      </rPr>
      <t>По организациям (без субъектов малого предпринимательства).</t>
    </r>
  </si>
  <si>
    <r>
      <t>Объем отгруженных товаров собственного производства, выполненных работ и услуг собственными силасми организаций</t>
    </r>
    <r>
      <rPr>
        <b/>
        <vertAlign val="superscript"/>
        <sz val="10"/>
        <rFont val="Times New Roman"/>
        <family val="1"/>
        <charset val="204"/>
      </rPr>
      <t>1,3</t>
    </r>
  </si>
  <si>
    <r>
      <t>Объем отгруженных товаров собственного производства, выполненных работ и услуг собственными силами - РАЗДЕЛ Е: Водоснабжение; Водоотведение, организация сбора и утилизация отходов, деятельность по ликвидации загрязнений</t>
    </r>
    <r>
      <rPr>
        <vertAlign val="superscript"/>
        <sz val="10"/>
        <rFont val="Times New Roman"/>
        <family val="1"/>
        <charset val="204"/>
      </rPr>
      <t>1,3</t>
    </r>
  </si>
  <si>
    <t>Рост показателя связан с активизацией деловой активности, а также с изменением круга респондентов.</t>
  </si>
  <si>
    <t>Численность населения</t>
  </si>
  <si>
    <t>7. Труд и заработная плата</t>
  </si>
  <si>
    <r>
      <t>Просроченная задолженность по заработной плате</t>
    </r>
    <r>
      <rPr>
        <vertAlign val="superscript"/>
        <sz val="10"/>
        <rFont val="Times New Roman"/>
        <family val="1"/>
        <charset val="204"/>
      </rPr>
      <t>1</t>
    </r>
  </si>
  <si>
    <r>
      <t>Объем отгруженных товаров собственного производства, выполненных работ и услуг собственными силами организаций</t>
    </r>
    <r>
      <rPr>
        <b/>
        <vertAlign val="superscript"/>
        <sz val="10"/>
        <rFont val="Times New Roman"/>
        <family val="1"/>
        <charset val="204"/>
      </rPr>
      <t>1,3</t>
    </r>
  </si>
  <si>
    <t>Значение показателя январь-март 2023 г.</t>
  </si>
  <si>
    <t xml:space="preserve">Темпы изменения рассчитаны по сопоставимому кругу организаций отчётного года; с учётом корректировки данных соответствующего периода предыдущего года, исходя из изменений учётной политики, законодательных актов и в соответствии с методологией бухгалтерского учёта. </t>
  </si>
  <si>
    <t>Значение показателя январь-июнь 2023 г.</t>
  </si>
  <si>
    <t>Динамика показателя связан с активизацией(сокращением) деловой активности, а также с изменением круга респондентов.</t>
  </si>
  <si>
    <t>Значение показателя январь-сентябрь 2023 г.</t>
  </si>
  <si>
    <t>Динамика показателя связана с активизацией(сокращением) деловой активности, а также с изменением круга респондентов.</t>
  </si>
  <si>
    <t>По данным Единого реестра субъектом малого и среднего предпринимательства.</t>
  </si>
  <si>
    <r>
      <t>Численность населения в трудоспособном возрасте</t>
    </r>
    <r>
      <rPr>
        <vertAlign val="superscript"/>
        <sz val="10"/>
        <color rgb="FFFF0000"/>
        <rFont val="Times New Roman"/>
        <family val="1"/>
        <charset val="204"/>
      </rPr>
      <t>1</t>
    </r>
  </si>
  <si>
    <t>Печенгский муниципальный округ за январь - март 2024 года</t>
  </si>
  <si>
    <t>Значение показателя январь-март 2024 г.</t>
  </si>
  <si>
    <t xml:space="preserve">Показатель получен расчетным путем, с учетом численности населения на 01 января соответствующего года, предоставленной Федеральной службой государственной статистики. </t>
  </si>
  <si>
    <t>По информации из БДПМО</t>
  </si>
  <si>
    <t>Снижение показателя связаон с сокращением деловой активности, а также с изменением круга респондентов.</t>
  </si>
  <si>
    <t>Ппоказатель приведен по состоянию на 01.04.2024 и на 01.04.2023 года соответственно</t>
  </si>
  <si>
    <t>Количество организаций - субъектов МСП - по состоянию на 10 апреля</t>
  </si>
  <si>
    <t>Количество индивидуальных предпринимателей - субъектов МСП - по состоянию на 10 апреля</t>
  </si>
  <si>
    <r>
      <t>6. Сальдированный финансовый результат (прибыль минус убыток) деятельности крупных и средних организаций</t>
    </r>
    <r>
      <rPr>
        <b/>
        <vertAlign val="superscript"/>
        <sz val="10"/>
        <rFont val="Times New Roman"/>
        <family val="1"/>
        <charset val="204"/>
      </rPr>
      <t>1</t>
    </r>
  </si>
  <si>
    <t>Печенгский муниципальный округ за январь - июнь 2024 года</t>
  </si>
  <si>
    <t>Значение показателя январь-июнь 2024 г.</t>
  </si>
  <si>
    <t>Ппоказатель приведен по состоянию на 01.07.2024 и на 01.07.2023 года соответственно</t>
  </si>
  <si>
    <t>Количество организаций - субъектов МСП - по состоянию на 10 июля</t>
  </si>
  <si>
    <t>Количество индивидуальных предпринимателей - субъектов МСП - по состоянию на 10 июля</t>
  </si>
  <si>
    <t>По информации из БДПМО.</t>
  </si>
  <si>
    <t>Темпы изменения рассчитаны по сопоставимому кругу организаций отчётного года; с учётом корректировки данных соответствующего периода предыдущего года, исходя из изменений учётной политики, законодательных актов и в соответствии с методологией бухгалтерского учёта.</t>
  </si>
  <si>
    <t>Показатель за период 2024 года получен расчетным путем, с учетом численности населения на 01 января соответствующего года, предоставленной Федеральной службой государственной статистики</t>
  </si>
  <si>
    <t xml:space="preserve">По юридическим лицам (их обособленным подразделениям) (без субъектов малого предпринимательства (включая организации, предоставляющие сведения о численности и заработной плате один раз в год)), фактически осуществлявшим деятельность на территории муниципального образования, по кругу организаций отчётного года. </t>
  </si>
  <si>
    <t>Печенгский муниципальный округ за январь - сентябрь 2024 года</t>
  </si>
  <si>
    <t>Значение показателя январь-сентябрь 2024 г.</t>
  </si>
  <si>
    <t>Ппоказатель приведен по состоянию на 01.10.2024 и на 01.10.2023 года соответственно</t>
  </si>
  <si>
    <t>Количество организаций - субъектов МСП - по состоянию на 10 октября</t>
  </si>
  <si>
    <t>Количество индивидуальных предпринимателей - субъектов МСП - по состоянию на 10 октября</t>
  </si>
  <si>
    <t>Информация за период январь-сентябрь 2024 года Федеральной службой государственной статистики не предоставлена. Приведены показатели за январь-июнь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</si>
</sst>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Border="1"/>
    <xf numFmtId="164" fontId="3" fillId="3" borderId="0" xfId="0" applyNumberFormat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justify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4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0" xfId="0" applyFont="1" applyFill="1"/>
    <xf numFmtId="164" fontId="5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166" fontId="5" fillId="3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right" vertical="center" wrapText="1"/>
    </xf>
    <xf numFmtId="164" fontId="9" fillId="3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/>
    <xf numFmtId="164" fontId="10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justify" vertical="center" wrapText="1"/>
    </xf>
    <xf numFmtId="0" fontId="14" fillId="3" borderId="9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16" fillId="0" borderId="0" xfId="0" applyFont="1"/>
    <xf numFmtId="0" fontId="10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13" fillId="0" borderId="0" xfId="0" applyFont="1"/>
    <xf numFmtId="0" fontId="13" fillId="3" borderId="0" xfId="0" applyFont="1" applyFill="1" applyBorder="1"/>
    <xf numFmtId="0" fontId="7" fillId="3" borderId="2" xfId="0" applyFont="1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justify" vertical="top" wrapText="1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7" fillId="3" borderId="9" xfId="0" applyFont="1" applyFill="1" applyBorder="1" applyAlignment="1">
      <alignment horizontal="left" vertical="center" wrapText="1"/>
    </xf>
    <xf numFmtId="1" fontId="11" fillId="3" borderId="8" xfId="0" applyNumberFormat="1" applyFont="1" applyFill="1" applyBorder="1" applyAlignment="1">
      <alignment horizontal="left" vertical="center" wrapText="1"/>
    </xf>
    <xf numFmtId="1" fontId="11" fillId="3" borderId="10" xfId="0" applyNumberFormat="1" applyFont="1" applyFill="1" applyBorder="1" applyAlignment="1">
      <alignment horizontal="left" vertical="center" wrapText="1"/>
    </xf>
    <xf numFmtId="1" fontId="11" fillId="3" borderId="9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zoomScale="115" zoomScaleNormal="115" workbookViewId="0">
      <pane ySplit="5" topLeftCell="A6" activePane="bottomLeft" state="frozen"/>
      <selection pane="bottomLeft" activeCell="D7" sqref="D7"/>
    </sheetView>
  </sheetViews>
  <sheetFormatPr defaultRowHeight="15" x14ac:dyDescent="0.25"/>
  <cols>
    <col min="1" max="1" width="34.42578125" style="1" customWidth="1"/>
    <col min="2" max="2" width="12" style="1" customWidth="1"/>
    <col min="3" max="3" width="14" style="1" customWidth="1"/>
    <col min="4" max="4" width="13.42578125" style="1" customWidth="1"/>
    <col min="5" max="6" width="9.85546875" style="1" customWidth="1"/>
    <col min="7" max="7" width="35" style="1" customWidth="1"/>
    <col min="8" max="16384" width="9.140625" style="1"/>
  </cols>
  <sheetData>
    <row r="1" spans="1:7" ht="19.5" customHeight="1" x14ac:dyDescent="0.25">
      <c r="A1" s="94" t="s">
        <v>67</v>
      </c>
      <c r="B1" s="94"/>
      <c r="C1" s="94"/>
      <c r="D1" s="94"/>
      <c r="E1" s="94"/>
      <c r="F1" s="94"/>
      <c r="G1" s="94"/>
    </row>
    <row r="2" spans="1:7" ht="15.75" customHeight="1" x14ac:dyDescent="0.25">
      <c r="A2" s="94" t="s">
        <v>88</v>
      </c>
      <c r="B2" s="94"/>
      <c r="C2" s="94"/>
      <c r="D2" s="94"/>
      <c r="E2" s="94"/>
      <c r="F2" s="94"/>
      <c r="G2" s="94"/>
    </row>
    <row r="4" spans="1:7" ht="39" customHeight="1" x14ac:dyDescent="0.25">
      <c r="A4" s="95" t="s">
        <v>0</v>
      </c>
      <c r="B4" s="95" t="s">
        <v>1</v>
      </c>
      <c r="C4" s="95" t="s">
        <v>89</v>
      </c>
      <c r="D4" s="95" t="s">
        <v>80</v>
      </c>
      <c r="E4" s="96" t="s">
        <v>69</v>
      </c>
      <c r="F4" s="96"/>
      <c r="G4" s="95" t="s">
        <v>33</v>
      </c>
    </row>
    <row r="5" spans="1:7" x14ac:dyDescent="0.25">
      <c r="A5" s="95"/>
      <c r="B5" s="95"/>
      <c r="C5" s="95"/>
      <c r="D5" s="95"/>
      <c r="E5" s="29" t="s">
        <v>68</v>
      </c>
      <c r="F5" s="29" t="s">
        <v>21</v>
      </c>
      <c r="G5" s="95"/>
    </row>
    <row r="6" spans="1:7" x14ac:dyDescent="0.25">
      <c r="A6" s="82" t="s">
        <v>2</v>
      </c>
      <c r="B6" s="83"/>
      <c r="C6" s="83"/>
      <c r="D6" s="83"/>
      <c r="E6" s="83"/>
      <c r="F6" s="83"/>
      <c r="G6" s="84"/>
    </row>
    <row r="7" spans="1:7" s="20" customFormat="1" ht="56.25" x14ac:dyDescent="0.25">
      <c r="A7" s="9" t="s">
        <v>76</v>
      </c>
      <c r="B7" s="10" t="s">
        <v>3</v>
      </c>
      <c r="C7" s="33">
        <f>29632+C10+C13</f>
        <v>29464</v>
      </c>
      <c r="D7" s="33">
        <f>30591+D10+D13</f>
        <v>30335</v>
      </c>
      <c r="E7" s="33">
        <f>C7-D7</f>
        <v>-871</v>
      </c>
      <c r="F7" s="32">
        <f t="shared" ref="F7:F13" si="0">C7/D7*100</f>
        <v>97.128729190703808</v>
      </c>
      <c r="G7" s="25" t="s">
        <v>90</v>
      </c>
    </row>
    <row r="8" spans="1:7" s="20" customFormat="1" ht="15.75" x14ac:dyDescent="0.25">
      <c r="A8" s="9" t="s">
        <v>44</v>
      </c>
      <c r="B8" s="10" t="s">
        <v>4</v>
      </c>
      <c r="C8" s="33">
        <v>68</v>
      </c>
      <c r="D8" s="33">
        <v>61</v>
      </c>
      <c r="E8" s="31">
        <f t="shared" ref="E8:E13" si="1">C8-D8</f>
        <v>7</v>
      </c>
      <c r="F8" s="32">
        <f t="shared" si="0"/>
        <v>111.47540983606557</v>
      </c>
      <c r="G8" s="10"/>
    </row>
    <row r="9" spans="1:7" s="20" customFormat="1" ht="15.75" customHeight="1" x14ac:dyDescent="0.25">
      <c r="A9" s="9" t="s">
        <v>45</v>
      </c>
      <c r="B9" s="10" t="s">
        <v>4</v>
      </c>
      <c r="C9" s="33">
        <v>86</v>
      </c>
      <c r="D9" s="33">
        <v>105</v>
      </c>
      <c r="E9" s="31">
        <f t="shared" si="1"/>
        <v>-19</v>
      </c>
      <c r="F9" s="32">
        <f t="shared" si="0"/>
        <v>81.904761904761898</v>
      </c>
      <c r="G9" s="10"/>
    </row>
    <row r="10" spans="1:7" s="20" customFormat="1" ht="15.75" x14ac:dyDescent="0.25">
      <c r="A10" s="9" t="s">
        <v>70</v>
      </c>
      <c r="B10" s="10" t="s">
        <v>4</v>
      </c>
      <c r="C10" s="33">
        <f>C8-C9</f>
        <v>-18</v>
      </c>
      <c r="D10" s="33">
        <f>D8-D9</f>
        <v>-44</v>
      </c>
      <c r="E10" s="31">
        <f t="shared" si="1"/>
        <v>26</v>
      </c>
      <c r="F10" s="32">
        <f t="shared" si="0"/>
        <v>40.909090909090914</v>
      </c>
      <c r="G10" s="11"/>
    </row>
    <row r="11" spans="1:7" s="20" customFormat="1" ht="15.75" x14ac:dyDescent="0.25">
      <c r="A11" s="9" t="s">
        <v>46</v>
      </c>
      <c r="B11" s="10" t="s">
        <v>4</v>
      </c>
      <c r="C11" s="33">
        <v>189</v>
      </c>
      <c r="D11" s="33">
        <v>152</v>
      </c>
      <c r="E11" s="31">
        <f>C11-D11</f>
        <v>37</v>
      </c>
      <c r="F11" s="32">
        <f t="shared" si="0"/>
        <v>124.3421052631579</v>
      </c>
      <c r="G11" s="10"/>
    </row>
    <row r="12" spans="1:7" s="20" customFormat="1" ht="15.75" x14ac:dyDescent="0.25">
      <c r="A12" s="9" t="s">
        <v>47</v>
      </c>
      <c r="B12" s="10" t="s">
        <v>4</v>
      </c>
      <c r="C12" s="33">
        <v>339</v>
      </c>
      <c r="D12" s="33">
        <v>364</v>
      </c>
      <c r="E12" s="31">
        <f t="shared" si="1"/>
        <v>-25</v>
      </c>
      <c r="F12" s="32">
        <f t="shared" si="0"/>
        <v>93.131868131868131</v>
      </c>
      <c r="G12" s="10"/>
    </row>
    <row r="13" spans="1:7" s="20" customFormat="1" ht="15.75" x14ac:dyDescent="0.25">
      <c r="A13" s="9" t="s">
        <v>71</v>
      </c>
      <c r="B13" s="10" t="s">
        <v>4</v>
      </c>
      <c r="C13" s="33">
        <f>C11-C12</f>
        <v>-150</v>
      </c>
      <c r="D13" s="33">
        <f>D11-D12</f>
        <v>-212</v>
      </c>
      <c r="E13" s="31">
        <f t="shared" si="1"/>
        <v>62</v>
      </c>
      <c r="F13" s="32">
        <f t="shared" si="0"/>
        <v>70.754716981132077</v>
      </c>
      <c r="G13" s="11"/>
    </row>
    <row r="14" spans="1:7" x14ac:dyDescent="0.25">
      <c r="A14" s="13" t="s">
        <v>5</v>
      </c>
      <c r="B14" s="14"/>
      <c r="C14" s="14"/>
      <c r="D14" s="14"/>
      <c r="E14" s="14"/>
      <c r="F14" s="14"/>
      <c r="G14" s="11"/>
    </row>
    <row r="15" spans="1:7" ht="56.25" customHeight="1" x14ac:dyDescent="0.25">
      <c r="A15" s="34" t="s">
        <v>73</v>
      </c>
      <c r="B15" s="10" t="s">
        <v>6</v>
      </c>
      <c r="C15" s="35">
        <v>9045.7000000000007</v>
      </c>
      <c r="D15" s="35">
        <v>16049.2</v>
      </c>
      <c r="E15" s="32">
        <f>C15-D15</f>
        <v>-7003.5</v>
      </c>
      <c r="F15" s="32">
        <f>C15/D15*100</f>
        <v>56.362310894000942</v>
      </c>
      <c r="G15" s="71" t="s">
        <v>91</v>
      </c>
    </row>
    <row r="16" spans="1:7" s="20" customFormat="1" ht="66.75" x14ac:dyDescent="0.25">
      <c r="A16" s="9" t="s">
        <v>56</v>
      </c>
      <c r="B16" s="10" t="s">
        <v>6</v>
      </c>
      <c r="C16" s="30" t="s">
        <v>54</v>
      </c>
      <c r="D16" s="30" t="s">
        <v>54</v>
      </c>
      <c r="E16" s="30"/>
      <c r="F16" s="32">
        <v>95.7</v>
      </c>
      <c r="G16" s="71" t="s">
        <v>91</v>
      </c>
    </row>
    <row r="17" spans="1:7" s="20" customFormat="1" ht="54" customHeight="1" x14ac:dyDescent="0.25">
      <c r="A17" s="9" t="s">
        <v>52</v>
      </c>
      <c r="B17" s="10" t="s">
        <v>6</v>
      </c>
      <c r="C17" s="30" t="s">
        <v>54</v>
      </c>
      <c r="D17" s="35">
        <v>897.9</v>
      </c>
      <c r="E17" s="30" t="s">
        <v>54</v>
      </c>
      <c r="F17" s="30" t="s">
        <v>54</v>
      </c>
      <c r="G17" s="71" t="s">
        <v>91</v>
      </c>
    </row>
    <row r="18" spans="1:7" s="20" customFormat="1" ht="84" customHeight="1" x14ac:dyDescent="0.25">
      <c r="A18" s="9" t="s">
        <v>53</v>
      </c>
      <c r="B18" s="10" t="s">
        <v>7</v>
      </c>
      <c r="C18" s="35">
        <v>771.8</v>
      </c>
      <c r="D18" s="35">
        <v>821</v>
      </c>
      <c r="E18" s="32">
        <f t="shared" ref="E18:E23" si="2">C18-D18</f>
        <v>-49.200000000000045</v>
      </c>
      <c r="F18" s="32">
        <f t="shared" ref="F18" si="3">C18/D18*100</f>
        <v>94.00730816077953</v>
      </c>
      <c r="G18" s="71" t="s">
        <v>91</v>
      </c>
    </row>
    <row r="19" spans="1:7" s="20" customFormat="1" ht="85.5" customHeight="1" x14ac:dyDescent="0.25">
      <c r="A19" s="9" t="s">
        <v>74</v>
      </c>
      <c r="B19" s="10" t="s">
        <v>7</v>
      </c>
      <c r="C19" s="35">
        <v>94.6</v>
      </c>
      <c r="D19" s="35">
        <v>58.3</v>
      </c>
      <c r="E19" s="32">
        <f t="shared" si="2"/>
        <v>36.299999999999997</v>
      </c>
      <c r="F19" s="32">
        <f>C19/D19*100-0.1</f>
        <v>162.16415094339624</v>
      </c>
      <c r="G19" s="71" t="s">
        <v>91</v>
      </c>
    </row>
    <row r="20" spans="1:7" x14ac:dyDescent="0.25">
      <c r="A20" s="13" t="s">
        <v>8</v>
      </c>
      <c r="B20" s="15"/>
      <c r="C20" s="15"/>
      <c r="D20" s="15"/>
      <c r="E20" s="15"/>
      <c r="F20" s="16"/>
      <c r="G20" s="17"/>
    </row>
    <row r="21" spans="1:7" s="20" customFormat="1" ht="33.75" x14ac:dyDescent="0.25">
      <c r="A21" s="9" t="s">
        <v>49</v>
      </c>
      <c r="B21" s="10" t="s">
        <v>7</v>
      </c>
      <c r="C21" s="12">
        <v>1474.9</v>
      </c>
      <c r="D21" s="12">
        <v>1226.4000000000001</v>
      </c>
      <c r="E21" s="32">
        <f t="shared" si="2"/>
        <v>248.5</v>
      </c>
      <c r="F21" s="8">
        <f>C21/D21*100</f>
        <v>120.26255707762556</v>
      </c>
      <c r="G21" s="25" t="s">
        <v>75</v>
      </c>
    </row>
    <row r="22" spans="1:7" s="20" customFormat="1" ht="34.5" customHeight="1" x14ac:dyDescent="0.25">
      <c r="A22" s="9" t="s">
        <v>50</v>
      </c>
      <c r="B22" s="10" t="s">
        <v>7</v>
      </c>
      <c r="C22" s="12">
        <v>41.2</v>
      </c>
      <c r="D22" s="12">
        <v>242.2</v>
      </c>
      <c r="E22" s="32">
        <f t="shared" si="2"/>
        <v>-201</v>
      </c>
      <c r="F22" s="8">
        <f t="shared" ref="F22:F38" si="4">C22/D22*100</f>
        <v>17.010734929810077</v>
      </c>
      <c r="G22" s="25" t="s">
        <v>92</v>
      </c>
    </row>
    <row r="23" spans="1:7" s="20" customFormat="1" ht="34.5" customHeight="1" x14ac:dyDescent="0.25">
      <c r="A23" s="9" t="s">
        <v>51</v>
      </c>
      <c r="B23" s="10" t="s">
        <v>7</v>
      </c>
      <c r="C23" s="12">
        <v>118.6</v>
      </c>
      <c r="D23" s="12">
        <v>114.2</v>
      </c>
      <c r="E23" s="32">
        <f t="shared" si="2"/>
        <v>4.3999999999999915</v>
      </c>
      <c r="F23" s="8">
        <f>C23/D23*100-0.1</f>
        <v>103.75288966725044</v>
      </c>
      <c r="G23" s="25" t="s">
        <v>75</v>
      </c>
    </row>
    <row r="24" spans="1:7" ht="15.75" customHeight="1" x14ac:dyDescent="0.25">
      <c r="A24" s="85" t="s">
        <v>35</v>
      </c>
      <c r="B24" s="86"/>
      <c r="C24" s="86"/>
      <c r="D24" s="86"/>
      <c r="E24" s="86"/>
      <c r="F24" s="86"/>
      <c r="G24" s="87"/>
    </row>
    <row r="25" spans="1:7" s="20" customFormat="1" ht="42" customHeight="1" x14ac:dyDescent="0.25">
      <c r="A25" s="9" t="s">
        <v>57</v>
      </c>
      <c r="B25" s="10" t="s">
        <v>9</v>
      </c>
      <c r="C25" s="12">
        <v>308</v>
      </c>
      <c r="D25" s="12">
        <v>298</v>
      </c>
      <c r="E25" s="12">
        <f>C25-D25</f>
        <v>10</v>
      </c>
      <c r="F25" s="8">
        <f t="shared" si="4"/>
        <v>103.35570469798658</v>
      </c>
      <c r="G25" s="25" t="s">
        <v>93</v>
      </c>
    </row>
    <row r="26" spans="1:7" s="20" customFormat="1" ht="42" customHeight="1" x14ac:dyDescent="0.25">
      <c r="A26" s="26" t="s">
        <v>94</v>
      </c>
      <c r="B26" s="10" t="s">
        <v>9</v>
      </c>
      <c r="C26" s="12">
        <v>147</v>
      </c>
      <c r="D26" s="12">
        <v>141</v>
      </c>
      <c r="E26" s="12">
        <f>C26-D26</f>
        <v>6</v>
      </c>
      <c r="F26" s="8">
        <f t="shared" si="4"/>
        <v>104.25531914893618</v>
      </c>
      <c r="G26" s="25" t="s">
        <v>86</v>
      </c>
    </row>
    <row r="27" spans="1:7" s="20" customFormat="1" ht="42" customHeight="1" x14ac:dyDescent="0.25">
      <c r="A27" s="26" t="s">
        <v>95</v>
      </c>
      <c r="B27" s="10" t="s">
        <v>9</v>
      </c>
      <c r="C27" s="12">
        <v>708</v>
      </c>
      <c r="D27" s="12">
        <v>620</v>
      </c>
      <c r="E27" s="12">
        <f>C27-D27</f>
        <v>88</v>
      </c>
      <c r="F27" s="8">
        <f t="shared" si="4"/>
        <v>114.19354838709677</v>
      </c>
      <c r="G27" s="25" t="s">
        <v>86</v>
      </c>
    </row>
    <row r="28" spans="1:7" s="20" customFormat="1" x14ac:dyDescent="0.25">
      <c r="A28" s="85" t="s">
        <v>10</v>
      </c>
      <c r="B28" s="86"/>
      <c r="C28" s="86"/>
      <c r="D28" s="86"/>
      <c r="E28" s="86"/>
      <c r="F28" s="86"/>
      <c r="G28" s="87"/>
    </row>
    <row r="29" spans="1:7" s="20" customFormat="1" ht="58.5" customHeight="1" x14ac:dyDescent="0.25">
      <c r="A29" s="9" t="s">
        <v>59</v>
      </c>
      <c r="B29" s="10" t="s">
        <v>7</v>
      </c>
      <c r="C29" s="8">
        <v>1187</v>
      </c>
      <c r="D29" s="8">
        <v>896.6</v>
      </c>
      <c r="E29" s="12">
        <f>C29-D29</f>
        <v>290.39999999999998</v>
      </c>
      <c r="F29" s="8">
        <f t="shared" si="4"/>
        <v>132.38902520633505</v>
      </c>
      <c r="G29" s="25" t="s">
        <v>58</v>
      </c>
    </row>
    <row r="30" spans="1:7" s="20" customFormat="1" ht="25.5" hidden="1" x14ac:dyDescent="0.25">
      <c r="A30" s="57" t="s">
        <v>11</v>
      </c>
      <c r="B30" s="51"/>
      <c r="C30" s="51"/>
      <c r="D30" s="51"/>
      <c r="E30" s="56">
        <f t="shared" ref="E30:E38" si="5">C30-D30</f>
        <v>0</v>
      </c>
      <c r="F30" s="50" t="e">
        <f t="shared" si="4"/>
        <v>#DIV/0!</v>
      </c>
      <c r="G30" s="53"/>
    </row>
    <row r="31" spans="1:7" s="20" customFormat="1" hidden="1" x14ac:dyDescent="0.25">
      <c r="A31" s="57" t="s">
        <v>12</v>
      </c>
      <c r="B31" s="51" t="s">
        <v>7</v>
      </c>
      <c r="C31" s="51">
        <f>SUM(C33:C35)</f>
        <v>0</v>
      </c>
      <c r="D31" s="51">
        <f>SUM(D33:D35)</f>
        <v>0</v>
      </c>
      <c r="E31" s="56">
        <f t="shared" si="5"/>
        <v>0</v>
      </c>
      <c r="F31" s="50" t="e">
        <f t="shared" si="4"/>
        <v>#DIV/0!</v>
      </c>
      <c r="G31" s="54"/>
    </row>
    <row r="32" spans="1:7" s="20" customFormat="1" hidden="1" x14ac:dyDescent="0.25">
      <c r="A32" s="57" t="s">
        <v>13</v>
      </c>
      <c r="B32" s="51"/>
      <c r="C32" s="51"/>
      <c r="D32" s="51"/>
      <c r="E32" s="56">
        <f t="shared" si="5"/>
        <v>0</v>
      </c>
      <c r="F32" s="50" t="e">
        <f t="shared" si="4"/>
        <v>#DIV/0!</v>
      </c>
      <c r="G32" s="53"/>
    </row>
    <row r="33" spans="1:7" s="20" customFormat="1" hidden="1" x14ac:dyDescent="0.25">
      <c r="A33" s="57" t="s">
        <v>14</v>
      </c>
      <c r="B33" s="51" t="s">
        <v>7</v>
      </c>
      <c r="C33" s="51"/>
      <c r="D33" s="51"/>
      <c r="E33" s="56">
        <f t="shared" si="5"/>
        <v>0</v>
      </c>
      <c r="F33" s="50" t="e">
        <f t="shared" si="4"/>
        <v>#DIV/0!</v>
      </c>
      <c r="G33" s="54"/>
    </row>
    <row r="34" spans="1:7" s="20" customFormat="1" hidden="1" x14ac:dyDescent="0.25">
      <c r="A34" s="57" t="s">
        <v>15</v>
      </c>
      <c r="B34" s="51" t="s">
        <v>7</v>
      </c>
      <c r="C34" s="51"/>
      <c r="D34" s="51"/>
      <c r="E34" s="56">
        <f t="shared" si="5"/>
        <v>0</v>
      </c>
      <c r="F34" s="50" t="e">
        <f t="shared" si="4"/>
        <v>#DIV/0!</v>
      </c>
      <c r="G34" s="54"/>
    </row>
    <row r="35" spans="1:7" s="20" customFormat="1" hidden="1" x14ac:dyDescent="0.25">
      <c r="A35" s="57" t="s">
        <v>16</v>
      </c>
      <c r="B35" s="51" t="s">
        <v>7</v>
      </c>
      <c r="C35" s="51"/>
      <c r="D35" s="51"/>
      <c r="E35" s="56">
        <f t="shared" si="5"/>
        <v>0</v>
      </c>
      <c r="F35" s="50" t="e">
        <f t="shared" si="4"/>
        <v>#DIV/0!</v>
      </c>
      <c r="G35" s="54"/>
    </row>
    <row r="36" spans="1:7" s="20" customFormat="1" hidden="1" x14ac:dyDescent="0.25">
      <c r="A36" s="57" t="s">
        <v>17</v>
      </c>
      <c r="B36" s="51" t="s">
        <v>7</v>
      </c>
      <c r="C36" s="52"/>
      <c r="D36" s="52"/>
      <c r="E36" s="56">
        <f t="shared" si="5"/>
        <v>0</v>
      </c>
      <c r="F36" s="50" t="e">
        <f t="shared" si="4"/>
        <v>#DIV/0!</v>
      </c>
      <c r="G36" s="54"/>
    </row>
    <row r="37" spans="1:7" s="20" customFormat="1" ht="30.75" hidden="1" customHeight="1" x14ac:dyDescent="0.25">
      <c r="A37" s="57" t="s">
        <v>18</v>
      </c>
      <c r="B37" s="51" t="s">
        <v>7</v>
      </c>
      <c r="C37" s="50">
        <v>204.7</v>
      </c>
      <c r="D37" s="50">
        <v>204.7</v>
      </c>
      <c r="E37" s="56">
        <f t="shared" si="5"/>
        <v>0</v>
      </c>
      <c r="F37" s="50">
        <f t="shared" si="4"/>
        <v>100</v>
      </c>
      <c r="G37" s="51"/>
    </row>
    <row r="38" spans="1:7" s="20" customFormat="1" ht="80.25" customHeight="1" x14ac:dyDescent="0.25">
      <c r="A38" s="18" t="s">
        <v>96</v>
      </c>
      <c r="B38" s="10" t="s">
        <v>7</v>
      </c>
      <c r="C38" s="8">
        <v>-1712.1</v>
      </c>
      <c r="D38" s="8">
        <v>1362.2</v>
      </c>
      <c r="E38" s="12">
        <f t="shared" si="5"/>
        <v>-3074.3</v>
      </c>
      <c r="F38" s="8">
        <f t="shared" si="4"/>
        <v>-125.68638966377917</v>
      </c>
      <c r="G38" s="25" t="s">
        <v>81</v>
      </c>
    </row>
    <row r="39" spans="1:7" s="20" customFormat="1" x14ac:dyDescent="0.25">
      <c r="A39" s="85" t="s">
        <v>77</v>
      </c>
      <c r="B39" s="86"/>
      <c r="C39" s="86"/>
      <c r="D39" s="86"/>
      <c r="E39" s="86"/>
      <c r="F39" s="86"/>
      <c r="G39" s="87"/>
    </row>
    <row r="40" spans="1:7" s="23" customFormat="1" ht="48" hidden="1" customHeight="1" x14ac:dyDescent="0.25">
      <c r="A40" s="59" t="s">
        <v>87</v>
      </c>
      <c r="B40" s="60" t="s">
        <v>19</v>
      </c>
      <c r="C40" s="61"/>
      <c r="D40" s="61"/>
      <c r="E40" s="61"/>
      <c r="F40" s="61"/>
      <c r="G40" s="62"/>
    </row>
    <row r="41" spans="1:7" s="23" customFormat="1" ht="42.75" hidden="1" customHeight="1" x14ac:dyDescent="0.25">
      <c r="A41" s="63" t="s">
        <v>66</v>
      </c>
      <c r="B41" s="60" t="s">
        <v>19</v>
      </c>
      <c r="C41" s="64"/>
      <c r="D41" s="64"/>
      <c r="E41" s="64"/>
      <c r="F41" s="61"/>
      <c r="G41" s="60"/>
    </row>
    <row r="42" spans="1:7" s="23" customFormat="1" ht="25.5" hidden="1" x14ac:dyDescent="0.25">
      <c r="A42" s="65" t="s">
        <v>20</v>
      </c>
      <c r="B42" s="66" t="s">
        <v>21</v>
      </c>
      <c r="C42" s="67" t="e">
        <f>C41/1000/C40*100</f>
        <v>#DIV/0!</v>
      </c>
      <c r="D42" s="67" t="e">
        <f>D41/1000/D40*100</f>
        <v>#DIV/0!</v>
      </c>
      <c r="E42" s="67"/>
      <c r="F42" s="68" t="s">
        <v>32</v>
      </c>
      <c r="G42" s="69"/>
    </row>
    <row r="43" spans="1:7" s="20" customFormat="1" ht="61.5" customHeight="1" x14ac:dyDescent="0.25">
      <c r="A43" s="9" t="s">
        <v>62</v>
      </c>
      <c r="B43" s="10" t="s">
        <v>19</v>
      </c>
      <c r="C43" s="47">
        <v>9.4640000000000004</v>
      </c>
      <c r="D43" s="47">
        <v>10.173999999999999</v>
      </c>
      <c r="E43" s="30">
        <f t="shared" ref="E43:E45" si="6">C43-D43</f>
        <v>-0.70999999999999908</v>
      </c>
      <c r="F43" s="32">
        <f t="shared" ref="F43:F45" si="7">C43/D43*100</f>
        <v>93.021427167289175</v>
      </c>
      <c r="G43" s="88" t="s">
        <v>61</v>
      </c>
    </row>
    <row r="44" spans="1:7" s="20" customFormat="1" ht="33.75" customHeight="1" x14ac:dyDescent="0.25">
      <c r="A44" s="9" t="s">
        <v>63</v>
      </c>
      <c r="B44" s="10" t="s">
        <v>22</v>
      </c>
      <c r="C44" s="35">
        <v>99207.9</v>
      </c>
      <c r="D44" s="35">
        <v>86293.9</v>
      </c>
      <c r="E44" s="30">
        <f t="shared" si="6"/>
        <v>12914</v>
      </c>
      <c r="F44" s="32">
        <f t="shared" si="7"/>
        <v>114.96513658555241</v>
      </c>
      <c r="G44" s="89"/>
    </row>
    <row r="45" spans="1:7" s="20" customFormat="1" ht="33.75" customHeight="1" x14ac:dyDescent="0.25">
      <c r="A45" s="9" t="s">
        <v>78</v>
      </c>
      <c r="B45" s="10" t="s">
        <v>22</v>
      </c>
      <c r="C45" s="32">
        <v>0</v>
      </c>
      <c r="D45" s="32">
        <v>0</v>
      </c>
      <c r="E45" s="32">
        <f t="shared" si="6"/>
        <v>0</v>
      </c>
      <c r="F45" s="48" t="e">
        <f t="shared" si="7"/>
        <v>#DIV/0!</v>
      </c>
      <c r="G45" s="58"/>
    </row>
    <row r="46" spans="1:7" s="20" customFormat="1" hidden="1" x14ac:dyDescent="0.25">
      <c r="A46" s="85" t="s">
        <v>23</v>
      </c>
      <c r="B46" s="86"/>
      <c r="C46" s="86"/>
      <c r="D46" s="86"/>
      <c r="E46" s="86"/>
      <c r="F46" s="86"/>
      <c r="G46" s="87"/>
    </row>
    <row r="47" spans="1:7" s="23" customFormat="1" ht="41.25" hidden="1" x14ac:dyDescent="0.25">
      <c r="A47" s="21" t="s">
        <v>64</v>
      </c>
      <c r="B47" s="22" t="s">
        <v>3</v>
      </c>
      <c r="C47" s="28"/>
      <c r="D47" s="28"/>
      <c r="E47" s="28"/>
      <c r="F47" s="24"/>
      <c r="G47" s="36"/>
    </row>
    <row r="48" spans="1:7" s="23" customFormat="1" ht="15" hidden="1" customHeight="1" x14ac:dyDescent="0.25">
      <c r="A48" s="21" t="s">
        <v>24</v>
      </c>
      <c r="B48" s="22"/>
      <c r="C48" s="22"/>
      <c r="D48" s="22"/>
      <c r="E48" s="22"/>
      <c r="F48" s="22"/>
      <c r="G48" s="44"/>
    </row>
    <row r="49" spans="1:7" s="23" customFormat="1" hidden="1" x14ac:dyDescent="0.25">
      <c r="A49" s="21" t="s">
        <v>25</v>
      </c>
      <c r="B49" s="22" t="s">
        <v>3</v>
      </c>
      <c r="C49" s="28"/>
      <c r="D49" s="28"/>
      <c r="E49" s="28"/>
      <c r="F49" s="24"/>
      <c r="G49" s="27"/>
    </row>
    <row r="50" spans="1:7" s="23" customFormat="1" ht="25.5" hidden="1" x14ac:dyDescent="0.25">
      <c r="A50" s="21" t="s">
        <v>26</v>
      </c>
      <c r="B50" s="22" t="s">
        <v>3</v>
      </c>
      <c r="C50" s="22"/>
      <c r="D50" s="22"/>
      <c r="E50" s="22"/>
      <c r="F50" s="24"/>
      <c r="G50" s="27"/>
    </row>
    <row r="51" spans="1:7" s="23" customFormat="1" ht="15.75" hidden="1" customHeight="1" x14ac:dyDescent="0.25">
      <c r="A51" s="21" t="s">
        <v>27</v>
      </c>
      <c r="B51" s="22" t="s">
        <v>3</v>
      </c>
      <c r="C51" s="28"/>
      <c r="D51" s="28"/>
      <c r="E51" s="28"/>
      <c r="F51" s="24"/>
      <c r="G51" s="27"/>
    </row>
    <row r="52" spans="1:7" ht="25.5" hidden="1" x14ac:dyDescent="0.25">
      <c r="A52" s="9" t="s">
        <v>28</v>
      </c>
      <c r="B52" s="10" t="s">
        <v>3</v>
      </c>
      <c r="C52" s="10"/>
      <c r="D52" s="10"/>
      <c r="E52" s="10"/>
      <c r="F52" s="8" t="e">
        <f t="shared" ref="F52:F53" si="8">C52/D52*100</f>
        <v>#DIV/0!</v>
      </c>
      <c r="G52" s="11"/>
    </row>
    <row r="53" spans="1:7" ht="15.75" hidden="1" customHeight="1" x14ac:dyDescent="0.25">
      <c r="A53" s="9" t="s">
        <v>40</v>
      </c>
      <c r="B53" s="10" t="s">
        <v>3</v>
      </c>
      <c r="C53" s="12"/>
      <c r="D53" s="12"/>
      <c r="E53" s="12"/>
      <c r="F53" s="8" t="e">
        <f t="shared" si="8"/>
        <v>#DIV/0!</v>
      </c>
      <c r="G53" s="11"/>
    </row>
    <row r="54" spans="1:7" ht="14.25" hidden="1" customHeight="1" x14ac:dyDescent="0.25">
      <c r="A54" s="9" t="s">
        <v>41</v>
      </c>
      <c r="B54" s="10"/>
      <c r="C54" s="12"/>
      <c r="D54" s="12"/>
      <c r="E54" s="12"/>
      <c r="F54" s="12"/>
      <c r="G54" s="11"/>
    </row>
    <row r="55" spans="1:7" hidden="1" x14ac:dyDescent="0.25">
      <c r="A55" s="9" t="s">
        <v>29</v>
      </c>
      <c r="B55" s="10" t="s">
        <v>3</v>
      </c>
      <c r="C55" s="12"/>
      <c r="D55" s="12"/>
      <c r="E55" s="12"/>
      <c r="F55" s="8" t="e">
        <f t="shared" ref="F55:F59" si="9">C55/D55*100</f>
        <v>#DIV/0!</v>
      </c>
      <c r="G55" s="11"/>
    </row>
    <row r="56" spans="1:7" hidden="1" x14ac:dyDescent="0.25">
      <c r="A56" s="9" t="s">
        <v>30</v>
      </c>
      <c r="B56" s="10" t="s">
        <v>3</v>
      </c>
      <c r="C56" s="12"/>
      <c r="D56" s="12"/>
      <c r="E56" s="12"/>
      <c r="F56" s="8" t="e">
        <f t="shared" si="9"/>
        <v>#DIV/0!</v>
      </c>
      <c r="G56" s="11"/>
    </row>
    <row r="57" spans="1:7" hidden="1" x14ac:dyDescent="0.25">
      <c r="A57" s="9" t="s">
        <v>31</v>
      </c>
      <c r="B57" s="10" t="s">
        <v>3</v>
      </c>
      <c r="C57" s="12"/>
      <c r="D57" s="12"/>
      <c r="E57" s="12"/>
      <c r="F57" s="8" t="e">
        <f t="shared" si="9"/>
        <v>#DIV/0!</v>
      </c>
      <c r="G57" s="11"/>
    </row>
    <row r="58" spans="1:7" ht="40.5" hidden="1" customHeight="1" x14ac:dyDescent="0.25">
      <c r="A58" s="9" t="s">
        <v>37</v>
      </c>
      <c r="B58" s="10" t="s">
        <v>3</v>
      </c>
      <c r="C58" s="12"/>
      <c r="D58" s="12"/>
      <c r="E58" s="12"/>
      <c r="F58" s="8" t="e">
        <f t="shared" si="9"/>
        <v>#DIV/0!</v>
      </c>
      <c r="G58" s="10"/>
    </row>
    <row r="59" spans="1:7" ht="14.25" hidden="1" customHeight="1" x14ac:dyDescent="0.25">
      <c r="A59" s="9" t="s">
        <v>38</v>
      </c>
      <c r="B59" s="10" t="s">
        <v>39</v>
      </c>
      <c r="C59" s="12"/>
      <c r="D59" s="12"/>
      <c r="E59" s="12"/>
      <c r="F59" s="8" t="e">
        <f t="shared" si="9"/>
        <v>#DIV/0!</v>
      </c>
      <c r="G59" s="11"/>
    </row>
    <row r="60" spans="1:7" ht="11.25" customHeight="1" x14ac:dyDescent="0.25">
      <c r="A60" s="3"/>
      <c r="B60" s="3"/>
      <c r="C60" s="3"/>
      <c r="D60" s="3"/>
      <c r="E60" s="3"/>
      <c r="F60" s="3"/>
      <c r="G60" s="3"/>
    </row>
    <row r="61" spans="1:7" hidden="1" x14ac:dyDescent="0.25">
      <c r="A61" s="4" t="s">
        <v>34</v>
      </c>
      <c r="B61" s="3"/>
      <c r="C61" s="3"/>
      <c r="D61" s="3"/>
      <c r="E61" s="3"/>
      <c r="F61" s="3"/>
      <c r="G61" s="3"/>
    </row>
    <row r="62" spans="1:7" ht="18.75" hidden="1" customHeight="1" x14ac:dyDescent="0.25">
      <c r="A62" s="90" t="s">
        <v>43</v>
      </c>
      <c r="B62" s="90"/>
      <c r="C62" s="90"/>
      <c r="D62" s="90"/>
      <c r="E62" s="90"/>
      <c r="F62" s="90"/>
      <c r="G62" s="90"/>
    </row>
    <row r="63" spans="1:7" ht="18.75" hidden="1" customHeight="1" x14ac:dyDescent="0.25">
      <c r="A63" s="90" t="s">
        <v>42</v>
      </c>
      <c r="B63" s="90"/>
      <c r="C63" s="90"/>
      <c r="D63" s="90"/>
      <c r="E63" s="90"/>
      <c r="F63" s="90"/>
      <c r="G63" s="90"/>
    </row>
    <row r="64" spans="1:7" ht="52.5" hidden="1" customHeight="1" x14ac:dyDescent="0.25">
      <c r="A64" s="91" t="s">
        <v>36</v>
      </c>
      <c r="B64" s="91"/>
      <c r="C64" s="91"/>
      <c r="D64" s="91"/>
      <c r="E64" s="91"/>
      <c r="F64" s="91"/>
      <c r="G64" s="91"/>
    </row>
    <row r="65" spans="1:7" ht="4.5" customHeight="1" x14ac:dyDescent="0.25">
      <c r="A65" s="5"/>
      <c r="B65" s="6"/>
      <c r="C65" s="6"/>
      <c r="D65" s="6"/>
      <c r="E65" s="6"/>
      <c r="F65" s="6"/>
      <c r="G65" s="6"/>
    </row>
    <row r="66" spans="1:7" x14ac:dyDescent="0.25">
      <c r="A66" s="7"/>
      <c r="B66" s="6"/>
      <c r="C66" s="6"/>
      <c r="D66" s="6"/>
      <c r="E66" s="6"/>
      <c r="F66" s="6"/>
      <c r="G66" s="6"/>
    </row>
    <row r="67" spans="1:7" ht="16.5" customHeight="1" x14ac:dyDescent="0.25">
      <c r="A67" s="92" t="s">
        <v>48</v>
      </c>
      <c r="B67" s="92"/>
      <c r="C67" s="92"/>
      <c r="D67" s="6"/>
      <c r="E67" s="6"/>
      <c r="F67" s="6"/>
      <c r="G67" s="6"/>
    </row>
    <row r="68" spans="1:7" ht="33.75" customHeight="1" x14ac:dyDescent="0.25">
      <c r="A68" s="93" t="s">
        <v>55</v>
      </c>
      <c r="B68" s="93"/>
      <c r="C68" s="93"/>
      <c r="D68" s="93"/>
      <c r="E68" s="93"/>
      <c r="F68" s="93"/>
      <c r="G68" s="93"/>
    </row>
    <row r="69" spans="1:7" ht="18.75" customHeight="1" x14ac:dyDescent="0.25">
      <c r="A69" s="81" t="s">
        <v>72</v>
      </c>
      <c r="B69" s="81"/>
      <c r="C69" s="81"/>
      <c r="D69" s="81"/>
      <c r="E69" s="81"/>
      <c r="F69" s="81"/>
      <c r="G69" s="81"/>
    </row>
  </sheetData>
  <mergeCells count="20">
    <mergeCell ref="A1:G1"/>
    <mergeCell ref="A2:G2"/>
    <mergeCell ref="A4:A5"/>
    <mergeCell ref="B4:B5"/>
    <mergeCell ref="C4:C5"/>
    <mergeCell ref="D4:D5"/>
    <mergeCell ref="E4:F4"/>
    <mergeCell ref="G4:G5"/>
    <mergeCell ref="A69:G69"/>
    <mergeCell ref="A6:G6"/>
    <mergeCell ref="A24:G24"/>
    <mergeCell ref="A28:G28"/>
    <mergeCell ref="A39:G39"/>
    <mergeCell ref="G43:G44"/>
    <mergeCell ref="A46:G46"/>
    <mergeCell ref="A62:G62"/>
    <mergeCell ref="A63:G63"/>
    <mergeCell ref="A64:G64"/>
    <mergeCell ref="A67:C67"/>
    <mergeCell ref="A68:G68"/>
  </mergeCells>
  <pageMargins left="0.39370078740157483" right="0" top="0" bottom="0" header="0" footer="0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zoomScale="115" zoomScaleNormal="115" workbookViewId="0">
      <pane ySplit="5" topLeftCell="A6" activePane="bottomLeft" state="frozen"/>
      <selection pane="bottomLeft" activeCell="C7" sqref="C7"/>
    </sheetView>
  </sheetViews>
  <sheetFormatPr defaultRowHeight="15" x14ac:dyDescent="0.25"/>
  <cols>
    <col min="1" max="1" width="33.140625" style="1" customWidth="1"/>
    <col min="2" max="2" width="12" style="1" customWidth="1"/>
    <col min="3" max="3" width="14" style="72" customWidth="1"/>
    <col min="4" max="4" width="14" style="1" customWidth="1"/>
    <col min="5" max="6" width="9.85546875" style="1" customWidth="1"/>
    <col min="7" max="7" width="35" style="1" customWidth="1"/>
    <col min="8" max="16384" width="9.140625" style="1"/>
  </cols>
  <sheetData>
    <row r="1" spans="1:7" ht="19.5" customHeight="1" x14ac:dyDescent="0.25">
      <c r="A1" s="94" t="s">
        <v>67</v>
      </c>
      <c r="B1" s="94"/>
      <c r="C1" s="94"/>
      <c r="D1" s="94"/>
      <c r="E1" s="94"/>
      <c r="F1" s="94"/>
      <c r="G1" s="94"/>
    </row>
    <row r="2" spans="1:7" ht="15.75" customHeight="1" x14ac:dyDescent="0.25">
      <c r="A2" s="94" t="s">
        <v>97</v>
      </c>
      <c r="B2" s="94"/>
      <c r="C2" s="94"/>
      <c r="D2" s="94"/>
      <c r="E2" s="94"/>
      <c r="F2" s="94"/>
      <c r="G2" s="94"/>
    </row>
    <row r="4" spans="1:7" ht="39" customHeight="1" x14ac:dyDescent="0.25">
      <c r="A4" s="95" t="s">
        <v>0</v>
      </c>
      <c r="B4" s="95" t="s">
        <v>1</v>
      </c>
      <c r="C4" s="95" t="s">
        <v>98</v>
      </c>
      <c r="D4" s="95" t="s">
        <v>82</v>
      </c>
      <c r="E4" s="96" t="s">
        <v>69</v>
      </c>
      <c r="F4" s="96"/>
      <c r="G4" s="95" t="s">
        <v>33</v>
      </c>
    </row>
    <row r="5" spans="1:7" x14ac:dyDescent="0.25">
      <c r="A5" s="95"/>
      <c r="B5" s="95"/>
      <c r="C5" s="95"/>
      <c r="D5" s="95"/>
      <c r="E5" s="29" t="s">
        <v>68</v>
      </c>
      <c r="F5" s="29" t="s">
        <v>21</v>
      </c>
      <c r="G5" s="95"/>
    </row>
    <row r="6" spans="1:7" x14ac:dyDescent="0.25">
      <c r="A6" s="82" t="s">
        <v>2</v>
      </c>
      <c r="B6" s="83"/>
      <c r="C6" s="83"/>
      <c r="D6" s="83"/>
      <c r="E6" s="83"/>
      <c r="F6" s="83"/>
      <c r="G6" s="84"/>
    </row>
    <row r="7" spans="1:7" s="20" customFormat="1" ht="56.25" x14ac:dyDescent="0.25">
      <c r="A7" s="9" t="s">
        <v>76</v>
      </c>
      <c r="B7" s="10" t="s">
        <v>3</v>
      </c>
      <c r="C7" s="33">
        <f>29632+C10+C13</f>
        <v>29226</v>
      </c>
      <c r="D7" s="33">
        <f>30591+D10+D13</f>
        <v>30194</v>
      </c>
      <c r="E7" s="33">
        <f>C7-D7</f>
        <v>-968</v>
      </c>
      <c r="F7" s="32">
        <f t="shared" ref="F7:F13" si="0">C7/D7*100</f>
        <v>96.794065046035641</v>
      </c>
      <c r="G7" s="25" t="s">
        <v>104</v>
      </c>
    </row>
    <row r="8" spans="1:7" s="20" customFormat="1" ht="18.75" customHeight="1" x14ac:dyDescent="0.25">
      <c r="A8" s="9" t="s">
        <v>44</v>
      </c>
      <c r="B8" s="10" t="s">
        <v>4</v>
      </c>
      <c r="C8" s="33">
        <v>123</v>
      </c>
      <c r="D8" s="33">
        <v>141</v>
      </c>
      <c r="E8" s="30">
        <f t="shared" ref="E8:E13" si="1">C8-D8</f>
        <v>-18</v>
      </c>
      <c r="F8" s="32">
        <f t="shared" si="0"/>
        <v>87.2340425531915</v>
      </c>
      <c r="G8" s="10"/>
    </row>
    <row r="9" spans="1:7" s="20" customFormat="1" ht="18.75" customHeight="1" x14ac:dyDescent="0.25">
      <c r="A9" s="9" t="s">
        <v>45</v>
      </c>
      <c r="B9" s="10" t="s">
        <v>4</v>
      </c>
      <c r="C9" s="33">
        <v>153</v>
      </c>
      <c r="D9" s="33">
        <v>205</v>
      </c>
      <c r="E9" s="30">
        <f t="shared" si="1"/>
        <v>-52</v>
      </c>
      <c r="F9" s="32">
        <f t="shared" si="0"/>
        <v>74.634146341463421</v>
      </c>
      <c r="G9" s="10"/>
    </row>
    <row r="10" spans="1:7" s="20" customFormat="1" ht="18.75" customHeight="1" x14ac:dyDescent="0.25">
      <c r="A10" s="9" t="s">
        <v>70</v>
      </c>
      <c r="B10" s="10" t="s">
        <v>4</v>
      </c>
      <c r="C10" s="33">
        <f>C8-C9</f>
        <v>-30</v>
      </c>
      <c r="D10" s="33">
        <f>D8-D9</f>
        <v>-64</v>
      </c>
      <c r="E10" s="33">
        <f>C10-D10</f>
        <v>34</v>
      </c>
      <c r="F10" s="32">
        <f t="shared" si="0"/>
        <v>46.875</v>
      </c>
      <c r="G10" s="11"/>
    </row>
    <row r="11" spans="1:7" s="20" customFormat="1" ht="18.75" customHeight="1" x14ac:dyDescent="0.25">
      <c r="A11" s="9" t="s">
        <v>46</v>
      </c>
      <c r="B11" s="10" t="s">
        <v>4</v>
      </c>
      <c r="C11" s="33">
        <v>395</v>
      </c>
      <c r="D11" s="33">
        <v>429</v>
      </c>
      <c r="E11" s="30">
        <f>C11-D11</f>
        <v>-34</v>
      </c>
      <c r="F11" s="32">
        <f t="shared" si="0"/>
        <v>92.074592074592076</v>
      </c>
      <c r="G11" s="10"/>
    </row>
    <row r="12" spans="1:7" s="20" customFormat="1" ht="18.75" customHeight="1" x14ac:dyDescent="0.25">
      <c r="A12" s="9" t="s">
        <v>47</v>
      </c>
      <c r="B12" s="10" t="s">
        <v>4</v>
      </c>
      <c r="C12" s="33">
        <v>771</v>
      </c>
      <c r="D12" s="33">
        <v>762</v>
      </c>
      <c r="E12" s="30">
        <f t="shared" si="1"/>
        <v>9</v>
      </c>
      <c r="F12" s="32">
        <f t="shared" si="0"/>
        <v>101.18110236220473</v>
      </c>
      <c r="G12" s="10"/>
    </row>
    <row r="13" spans="1:7" s="20" customFormat="1" ht="18.75" customHeight="1" x14ac:dyDescent="0.25">
      <c r="A13" s="9" t="s">
        <v>71</v>
      </c>
      <c r="B13" s="10" t="s">
        <v>4</v>
      </c>
      <c r="C13" s="33">
        <f>C11-C12</f>
        <v>-376</v>
      </c>
      <c r="D13" s="33">
        <f>D11-D12</f>
        <v>-333</v>
      </c>
      <c r="E13" s="30">
        <f t="shared" si="1"/>
        <v>-43</v>
      </c>
      <c r="F13" s="32">
        <f t="shared" si="0"/>
        <v>112.91291291291292</v>
      </c>
      <c r="G13" s="11"/>
    </row>
    <row r="14" spans="1:7" x14ac:dyDescent="0.25">
      <c r="A14" s="13" t="s">
        <v>5</v>
      </c>
      <c r="B14" s="14"/>
      <c r="C14" s="73"/>
      <c r="D14" s="14"/>
      <c r="E14" s="14"/>
      <c r="F14" s="14"/>
      <c r="G14" s="11"/>
    </row>
    <row r="15" spans="1:7" ht="56.25" customHeight="1" x14ac:dyDescent="0.25">
      <c r="A15" s="34" t="s">
        <v>79</v>
      </c>
      <c r="B15" s="10" t="s">
        <v>6</v>
      </c>
      <c r="C15" s="35">
        <v>17831.7</v>
      </c>
      <c r="D15" s="35">
        <v>29179.8</v>
      </c>
      <c r="E15" s="32">
        <f>C15-D15</f>
        <v>-11348.099999999999</v>
      </c>
      <c r="F15" s="32">
        <f>C15/D15*100-0.1</f>
        <v>61.009740299796434</v>
      </c>
      <c r="G15" s="70" t="s">
        <v>102</v>
      </c>
    </row>
    <row r="16" spans="1:7" s="20" customFormat="1" ht="66.75" x14ac:dyDescent="0.25">
      <c r="A16" s="9" t="s">
        <v>56</v>
      </c>
      <c r="B16" s="10" t="s">
        <v>6</v>
      </c>
      <c r="C16" s="30" t="s">
        <v>54</v>
      </c>
      <c r="D16" s="30" t="s">
        <v>54</v>
      </c>
      <c r="E16" s="30"/>
      <c r="F16" s="32">
        <v>83</v>
      </c>
      <c r="G16" s="70" t="s">
        <v>102</v>
      </c>
    </row>
    <row r="17" spans="1:7" s="20" customFormat="1" ht="70.5" customHeight="1" x14ac:dyDescent="0.25">
      <c r="A17" s="9" t="s">
        <v>52</v>
      </c>
      <c r="B17" s="10" t="s">
        <v>6</v>
      </c>
      <c r="C17" s="30" t="s">
        <v>54</v>
      </c>
      <c r="D17" s="35">
        <v>1796.2</v>
      </c>
      <c r="E17" s="30" t="s">
        <v>54</v>
      </c>
      <c r="F17" s="30" t="s">
        <v>54</v>
      </c>
      <c r="G17" s="70" t="s">
        <v>102</v>
      </c>
    </row>
    <row r="18" spans="1:7" s="20" customFormat="1" ht="84" customHeight="1" x14ac:dyDescent="0.25">
      <c r="A18" s="9" t="s">
        <v>53</v>
      </c>
      <c r="B18" s="10" t="s">
        <v>7</v>
      </c>
      <c r="C18" s="35">
        <v>1404.9</v>
      </c>
      <c r="D18" s="35">
        <v>1436</v>
      </c>
      <c r="E18" s="32">
        <f t="shared" ref="E18:E23" si="2">C18-D18</f>
        <v>-31.099999999999909</v>
      </c>
      <c r="F18" s="32">
        <f t="shared" ref="F18:F19" si="3">C18/D18*100</f>
        <v>97.834261838440113</v>
      </c>
      <c r="G18" s="70" t="s">
        <v>102</v>
      </c>
    </row>
    <row r="19" spans="1:7" s="20" customFormat="1" ht="96" customHeight="1" x14ac:dyDescent="0.25">
      <c r="A19" s="9" t="s">
        <v>74</v>
      </c>
      <c r="B19" s="10" t="s">
        <v>7</v>
      </c>
      <c r="C19" s="35">
        <v>141.80000000000001</v>
      </c>
      <c r="D19" s="35">
        <v>157.1</v>
      </c>
      <c r="E19" s="32">
        <f t="shared" si="2"/>
        <v>-15.299999999999983</v>
      </c>
      <c r="F19" s="32">
        <f t="shared" si="3"/>
        <v>90.260980267345644</v>
      </c>
      <c r="G19" s="70" t="s">
        <v>102</v>
      </c>
    </row>
    <row r="20" spans="1:7" x14ac:dyDescent="0.25">
      <c r="A20" s="13" t="s">
        <v>8</v>
      </c>
      <c r="B20" s="15"/>
      <c r="C20" s="74"/>
      <c r="D20" s="15"/>
      <c r="E20" s="15"/>
      <c r="F20" s="16"/>
      <c r="G20" s="17"/>
    </row>
    <row r="21" spans="1:7" s="20" customFormat="1" ht="15.75" x14ac:dyDescent="0.25">
      <c r="A21" s="9" t="s">
        <v>49</v>
      </c>
      <c r="B21" s="10" t="s">
        <v>7</v>
      </c>
      <c r="C21" s="12">
        <v>2895.2</v>
      </c>
      <c r="D21" s="8">
        <v>2467</v>
      </c>
      <c r="E21" s="32">
        <f t="shared" si="2"/>
        <v>428.19999999999982</v>
      </c>
      <c r="F21" s="8">
        <f>C21/D21*100</f>
        <v>117.35711390352654</v>
      </c>
      <c r="G21" s="88" t="s">
        <v>85</v>
      </c>
    </row>
    <row r="22" spans="1:7" s="20" customFormat="1" ht="34.5" customHeight="1" x14ac:dyDescent="0.25">
      <c r="A22" s="9" t="s">
        <v>50</v>
      </c>
      <c r="B22" s="10" t="s">
        <v>7</v>
      </c>
      <c r="C22" s="12">
        <v>82.4</v>
      </c>
      <c r="D22" s="12">
        <v>445.8</v>
      </c>
      <c r="E22" s="32">
        <f t="shared" si="2"/>
        <v>-363.4</v>
      </c>
      <c r="F22" s="8">
        <f t="shared" ref="F22:F38" si="4">C22/D22*100</f>
        <v>18.483624943921043</v>
      </c>
      <c r="G22" s="89"/>
    </row>
    <row r="23" spans="1:7" s="20" customFormat="1" ht="30.75" customHeight="1" x14ac:dyDescent="0.25">
      <c r="A23" s="9" t="s">
        <v>51</v>
      </c>
      <c r="B23" s="10" t="s">
        <v>7</v>
      </c>
      <c r="C23" s="12">
        <v>231.9</v>
      </c>
      <c r="D23" s="12">
        <v>225.5</v>
      </c>
      <c r="E23" s="32">
        <f t="shared" si="2"/>
        <v>6.4000000000000057</v>
      </c>
      <c r="F23" s="8">
        <f>C23/D23*100-0.1</f>
        <v>102.73813747228381</v>
      </c>
      <c r="G23" s="97"/>
    </row>
    <row r="24" spans="1:7" ht="15.75" customHeight="1" x14ac:dyDescent="0.25">
      <c r="A24" s="85" t="s">
        <v>35</v>
      </c>
      <c r="B24" s="86"/>
      <c r="C24" s="86"/>
      <c r="D24" s="86"/>
      <c r="E24" s="86"/>
      <c r="F24" s="86"/>
      <c r="G24" s="87"/>
    </row>
    <row r="25" spans="1:7" s="20" customFormat="1" ht="42" customHeight="1" x14ac:dyDescent="0.25">
      <c r="A25" s="9" t="s">
        <v>57</v>
      </c>
      <c r="B25" s="10" t="s">
        <v>9</v>
      </c>
      <c r="C25" s="12">
        <v>309</v>
      </c>
      <c r="D25" s="12">
        <v>302</v>
      </c>
      <c r="E25" s="12">
        <f>C25-D25</f>
        <v>7</v>
      </c>
      <c r="F25" s="8">
        <f>C25/D25*100</f>
        <v>102.31788079470199</v>
      </c>
      <c r="G25" s="25" t="s">
        <v>99</v>
      </c>
    </row>
    <row r="26" spans="1:7" s="20" customFormat="1" ht="43.5" customHeight="1" x14ac:dyDescent="0.25">
      <c r="A26" s="26" t="s">
        <v>100</v>
      </c>
      <c r="B26" s="10" t="s">
        <v>9</v>
      </c>
      <c r="C26" s="12">
        <v>148</v>
      </c>
      <c r="D26" s="12">
        <v>133</v>
      </c>
      <c r="E26" s="12">
        <f>C26-D26</f>
        <v>15</v>
      </c>
      <c r="F26" s="8">
        <f t="shared" si="4"/>
        <v>111.27819548872179</v>
      </c>
      <c r="G26" s="25" t="s">
        <v>86</v>
      </c>
    </row>
    <row r="27" spans="1:7" s="20" customFormat="1" ht="49.5" customHeight="1" x14ac:dyDescent="0.25">
      <c r="A27" s="26" t="s">
        <v>101</v>
      </c>
      <c r="B27" s="10" t="s">
        <v>9</v>
      </c>
      <c r="C27" s="12">
        <v>684</v>
      </c>
      <c r="D27" s="12">
        <v>612</v>
      </c>
      <c r="E27" s="12">
        <f>C27-D27</f>
        <v>72</v>
      </c>
      <c r="F27" s="8">
        <f t="shared" ref="F27" si="5">C27/D27*100</f>
        <v>111.76470588235294</v>
      </c>
      <c r="G27" s="25" t="s">
        <v>86</v>
      </c>
    </row>
    <row r="28" spans="1:7" s="20" customFormat="1" x14ac:dyDescent="0.25">
      <c r="A28" s="85" t="s">
        <v>10</v>
      </c>
      <c r="B28" s="86"/>
      <c r="C28" s="86"/>
      <c r="D28" s="86"/>
      <c r="E28" s="86"/>
      <c r="F28" s="86"/>
      <c r="G28" s="87"/>
    </row>
    <row r="29" spans="1:7" s="20" customFormat="1" ht="63.75" customHeight="1" x14ac:dyDescent="0.25">
      <c r="A29" s="9" t="s">
        <v>59</v>
      </c>
      <c r="B29" s="10" t="s">
        <v>7</v>
      </c>
      <c r="C29" s="8">
        <v>2755.9</v>
      </c>
      <c r="D29" s="8">
        <v>1514.3</v>
      </c>
      <c r="E29" s="12">
        <f>C29-D29</f>
        <v>1241.6000000000001</v>
      </c>
      <c r="F29" s="8">
        <f t="shared" si="4"/>
        <v>181.99167932377998</v>
      </c>
      <c r="G29" s="25" t="s">
        <v>58</v>
      </c>
    </row>
    <row r="30" spans="1:7" s="20" customFormat="1" ht="25.5" hidden="1" customHeight="1" x14ac:dyDescent="0.25">
      <c r="A30" s="9" t="s">
        <v>11</v>
      </c>
      <c r="B30" s="10"/>
      <c r="C30" s="60"/>
      <c r="D30" s="60"/>
      <c r="E30" s="76">
        <f t="shared" ref="E30:E38" si="6">C30-D30</f>
        <v>0</v>
      </c>
      <c r="F30" s="61" t="e">
        <f t="shared" si="4"/>
        <v>#DIV/0!</v>
      </c>
      <c r="G30" s="53"/>
    </row>
    <row r="31" spans="1:7" s="20" customFormat="1" ht="15" hidden="1" customHeight="1" x14ac:dyDescent="0.25">
      <c r="A31" s="9" t="s">
        <v>12</v>
      </c>
      <c r="B31" s="10" t="s">
        <v>7</v>
      </c>
      <c r="C31" s="60">
        <f>SUM(C33:C35)</f>
        <v>0</v>
      </c>
      <c r="D31" s="60">
        <f>SUM(D33:D35)</f>
        <v>0</v>
      </c>
      <c r="E31" s="76">
        <f t="shared" si="6"/>
        <v>0</v>
      </c>
      <c r="F31" s="61" t="e">
        <f t="shared" si="4"/>
        <v>#DIV/0!</v>
      </c>
      <c r="G31" s="54"/>
    </row>
    <row r="32" spans="1:7" s="20" customFormat="1" ht="15" hidden="1" customHeight="1" x14ac:dyDescent="0.25">
      <c r="A32" s="9" t="s">
        <v>13</v>
      </c>
      <c r="B32" s="10"/>
      <c r="C32" s="60"/>
      <c r="D32" s="60"/>
      <c r="E32" s="76">
        <f t="shared" si="6"/>
        <v>0</v>
      </c>
      <c r="F32" s="61" t="e">
        <f t="shared" si="4"/>
        <v>#DIV/0!</v>
      </c>
      <c r="G32" s="53"/>
    </row>
    <row r="33" spans="1:7" s="20" customFormat="1" ht="15" hidden="1" customHeight="1" x14ac:dyDescent="0.25">
      <c r="A33" s="9" t="s">
        <v>14</v>
      </c>
      <c r="B33" s="10" t="s">
        <v>7</v>
      </c>
      <c r="C33" s="60"/>
      <c r="D33" s="60"/>
      <c r="E33" s="76">
        <f t="shared" si="6"/>
        <v>0</v>
      </c>
      <c r="F33" s="61" t="e">
        <f t="shared" si="4"/>
        <v>#DIV/0!</v>
      </c>
      <c r="G33" s="54"/>
    </row>
    <row r="34" spans="1:7" s="20" customFormat="1" ht="15" hidden="1" customHeight="1" x14ac:dyDescent="0.25">
      <c r="A34" s="9" t="s">
        <v>15</v>
      </c>
      <c r="B34" s="10" t="s">
        <v>7</v>
      </c>
      <c r="C34" s="60"/>
      <c r="D34" s="60"/>
      <c r="E34" s="76">
        <f t="shared" si="6"/>
        <v>0</v>
      </c>
      <c r="F34" s="61" t="e">
        <f t="shared" si="4"/>
        <v>#DIV/0!</v>
      </c>
      <c r="G34" s="54"/>
    </row>
    <row r="35" spans="1:7" s="20" customFormat="1" ht="15" hidden="1" customHeight="1" x14ac:dyDescent="0.25">
      <c r="A35" s="9" t="s">
        <v>16</v>
      </c>
      <c r="B35" s="10" t="s">
        <v>7</v>
      </c>
      <c r="C35" s="60"/>
      <c r="D35" s="60"/>
      <c r="E35" s="76">
        <f t="shared" si="6"/>
        <v>0</v>
      </c>
      <c r="F35" s="61" t="e">
        <f t="shared" si="4"/>
        <v>#DIV/0!</v>
      </c>
      <c r="G35" s="54"/>
    </row>
    <row r="36" spans="1:7" s="20" customFormat="1" ht="15" hidden="1" customHeight="1" x14ac:dyDescent="0.25">
      <c r="A36" s="9" t="s">
        <v>17</v>
      </c>
      <c r="B36" s="10" t="s">
        <v>7</v>
      </c>
      <c r="C36" s="75"/>
      <c r="D36" s="75"/>
      <c r="E36" s="76">
        <f t="shared" si="6"/>
        <v>0</v>
      </c>
      <c r="F36" s="61" t="e">
        <f t="shared" si="4"/>
        <v>#DIV/0!</v>
      </c>
      <c r="G36" s="54"/>
    </row>
    <row r="37" spans="1:7" s="20" customFormat="1" ht="30.75" hidden="1" customHeight="1" x14ac:dyDescent="0.25">
      <c r="A37" s="9" t="s">
        <v>18</v>
      </c>
      <c r="B37" s="10" t="s">
        <v>7</v>
      </c>
      <c r="C37" s="61">
        <v>204.7</v>
      </c>
      <c r="D37" s="61">
        <v>204.7</v>
      </c>
      <c r="E37" s="76">
        <f t="shared" si="6"/>
        <v>0</v>
      </c>
      <c r="F37" s="61">
        <f t="shared" si="4"/>
        <v>100</v>
      </c>
      <c r="G37" s="51"/>
    </row>
    <row r="38" spans="1:7" s="20" customFormat="1" ht="74.25" customHeight="1" x14ac:dyDescent="0.25">
      <c r="A38" s="18" t="s">
        <v>65</v>
      </c>
      <c r="B38" s="10" t="s">
        <v>7</v>
      </c>
      <c r="C38" s="8">
        <v>-1968.4</v>
      </c>
      <c r="D38" s="8">
        <v>2314.6</v>
      </c>
      <c r="E38" s="12">
        <f t="shared" si="6"/>
        <v>-4283</v>
      </c>
      <c r="F38" s="8">
        <f t="shared" si="4"/>
        <v>-85.042771969238757</v>
      </c>
      <c r="G38" s="25" t="s">
        <v>103</v>
      </c>
    </row>
    <row r="39" spans="1:7" s="20" customFormat="1" x14ac:dyDescent="0.25">
      <c r="A39" s="85" t="s">
        <v>77</v>
      </c>
      <c r="B39" s="86"/>
      <c r="C39" s="86"/>
      <c r="D39" s="86"/>
      <c r="E39" s="86"/>
      <c r="F39" s="86"/>
      <c r="G39" s="87"/>
    </row>
    <row r="40" spans="1:7" s="23" customFormat="1" ht="48" hidden="1" customHeight="1" x14ac:dyDescent="0.25">
      <c r="A40" s="21" t="s">
        <v>60</v>
      </c>
      <c r="B40" s="22" t="s">
        <v>19</v>
      </c>
      <c r="C40" s="61"/>
      <c r="D40" s="24"/>
      <c r="E40" s="24"/>
      <c r="F40" s="24"/>
      <c r="G40" s="36"/>
    </row>
    <row r="41" spans="1:7" s="23" customFormat="1" ht="42.75" hidden="1" customHeight="1" x14ac:dyDescent="0.25">
      <c r="A41" s="37" t="s">
        <v>66</v>
      </c>
      <c r="B41" s="22" t="s">
        <v>19</v>
      </c>
      <c r="C41" s="64"/>
      <c r="D41" s="38"/>
      <c r="E41" s="38"/>
      <c r="F41" s="24"/>
      <c r="G41" s="22"/>
    </row>
    <row r="42" spans="1:7" s="23" customFormat="1" ht="25.5" hidden="1" customHeight="1" x14ac:dyDescent="0.25">
      <c r="A42" s="39" t="s">
        <v>20</v>
      </c>
      <c r="B42" s="40" t="s">
        <v>21</v>
      </c>
      <c r="C42" s="67" t="e">
        <f>C41/1000/C40*100</f>
        <v>#DIV/0!</v>
      </c>
      <c r="D42" s="41" t="e">
        <f>D41/1000/D40*100</f>
        <v>#DIV/0!</v>
      </c>
      <c r="E42" s="41"/>
      <c r="F42" s="42" t="s">
        <v>32</v>
      </c>
      <c r="G42" s="43"/>
    </row>
    <row r="43" spans="1:7" s="20" customFormat="1" ht="63" customHeight="1" x14ac:dyDescent="0.25">
      <c r="A43" s="9" t="s">
        <v>62</v>
      </c>
      <c r="B43" s="10" t="s">
        <v>19</v>
      </c>
      <c r="C43" s="47">
        <v>9.4380000000000006</v>
      </c>
      <c r="D43" s="47">
        <v>10.192</v>
      </c>
      <c r="E43" s="30">
        <f t="shared" ref="E43:E45" si="7">C43-D43</f>
        <v>-0.75399999999999956</v>
      </c>
      <c r="F43" s="32">
        <f t="shared" ref="F43:F45" si="8">C43/D43*100</f>
        <v>92.602040816326536</v>
      </c>
      <c r="G43" s="88" t="s">
        <v>105</v>
      </c>
    </row>
    <row r="44" spans="1:7" s="20" customFormat="1" ht="33.75" customHeight="1" x14ac:dyDescent="0.25">
      <c r="A44" s="9" t="s">
        <v>63</v>
      </c>
      <c r="B44" s="10" t="s">
        <v>22</v>
      </c>
      <c r="C44" s="35">
        <v>102324.3</v>
      </c>
      <c r="D44" s="35">
        <v>90949.9</v>
      </c>
      <c r="E44" s="30">
        <f t="shared" si="7"/>
        <v>11374.400000000009</v>
      </c>
      <c r="F44" s="32">
        <f t="shared" si="8"/>
        <v>112.50622595516873</v>
      </c>
      <c r="G44" s="89"/>
    </row>
    <row r="45" spans="1:7" s="20" customFormat="1" ht="33.75" customHeight="1" x14ac:dyDescent="0.25">
      <c r="A45" s="9" t="s">
        <v>78</v>
      </c>
      <c r="B45" s="10" t="s">
        <v>22</v>
      </c>
      <c r="C45" s="32">
        <v>0</v>
      </c>
      <c r="D45" s="32">
        <v>0</v>
      </c>
      <c r="E45" s="32">
        <f t="shared" si="7"/>
        <v>0</v>
      </c>
      <c r="F45" s="48" t="e">
        <f t="shared" si="8"/>
        <v>#DIV/0!</v>
      </c>
      <c r="G45" s="58"/>
    </row>
    <row r="46" spans="1:7" s="20" customFormat="1" ht="15" hidden="1" customHeight="1" x14ac:dyDescent="0.25">
      <c r="A46" s="85" t="s">
        <v>23</v>
      </c>
      <c r="B46" s="86"/>
      <c r="C46" s="86"/>
      <c r="D46" s="86"/>
      <c r="E46" s="86"/>
      <c r="F46" s="86"/>
      <c r="G46" s="87"/>
    </row>
    <row r="47" spans="1:7" s="23" customFormat="1" ht="41.25" hidden="1" customHeight="1" x14ac:dyDescent="0.25">
      <c r="A47" s="21" t="s">
        <v>64</v>
      </c>
      <c r="B47" s="22" t="s">
        <v>3</v>
      </c>
      <c r="C47" s="76"/>
      <c r="D47" s="28"/>
      <c r="E47" s="28"/>
      <c r="F47" s="24"/>
      <c r="G47" s="36"/>
    </row>
    <row r="48" spans="1:7" s="23" customFormat="1" ht="15" hidden="1" customHeight="1" x14ac:dyDescent="0.25">
      <c r="A48" s="21" t="s">
        <v>24</v>
      </c>
      <c r="B48" s="22"/>
      <c r="C48" s="60"/>
      <c r="D48" s="22"/>
      <c r="E48" s="22"/>
      <c r="F48" s="22"/>
      <c r="G48" s="44"/>
    </row>
    <row r="49" spans="1:7" s="23" customFormat="1" ht="15" hidden="1" customHeight="1" x14ac:dyDescent="0.25">
      <c r="A49" s="21" t="s">
        <v>25</v>
      </c>
      <c r="B49" s="22" t="s">
        <v>3</v>
      </c>
      <c r="C49" s="76"/>
      <c r="D49" s="28"/>
      <c r="E49" s="28"/>
      <c r="F49" s="24"/>
      <c r="G49" s="27"/>
    </row>
    <row r="50" spans="1:7" s="23" customFormat="1" ht="25.5" hidden="1" customHeight="1" x14ac:dyDescent="0.25">
      <c r="A50" s="21" t="s">
        <v>26</v>
      </c>
      <c r="B50" s="22" t="s">
        <v>3</v>
      </c>
      <c r="C50" s="60"/>
      <c r="D50" s="22"/>
      <c r="E50" s="22"/>
      <c r="F50" s="24"/>
      <c r="G50" s="27"/>
    </row>
    <row r="51" spans="1:7" s="23" customFormat="1" ht="15.75" hidden="1" customHeight="1" x14ac:dyDescent="0.25">
      <c r="A51" s="21" t="s">
        <v>27</v>
      </c>
      <c r="B51" s="22" t="s">
        <v>3</v>
      </c>
      <c r="C51" s="76"/>
      <c r="D51" s="28"/>
      <c r="E51" s="28"/>
      <c r="F51" s="24"/>
      <c r="G51" s="27"/>
    </row>
    <row r="52" spans="1:7" ht="25.5" hidden="1" customHeight="1" x14ac:dyDescent="0.25">
      <c r="A52" s="9" t="s">
        <v>28</v>
      </c>
      <c r="B52" s="10" t="s">
        <v>3</v>
      </c>
      <c r="C52" s="51"/>
      <c r="D52" s="10"/>
      <c r="E52" s="10"/>
      <c r="F52" s="8" t="e">
        <f t="shared" ref="F52:F53" si="9">C52/D52*100</f>
        <v>#DIV/0!</v>
      </c>
      <c r="G52" s="11"/>
    </row>
    <row r="53" spans="1:7" ht="15.75" hidden="1" customHeight="1" x14ac:dyDescent="0.25">
      <c r="A53" s="9" t="s">
        <v>40</v>
      </c>
      <c r="B53" s="10" t="s">
        <v>3</v>
      </c>
      <c r="C53" s="56"/>
      <c r="D53" s="12"/>
      <c r="E53" s="12"/>
      <c r="F53" s="8" t="e">
        <f t="shared" si="9"/>
        <v>#DIV/0!</v>
      </c>
      <c r="G53" s="11"/>
    </row>
    <row r="54" spans="1:7" ht="14.25" hidden="1" customHeight="1" x14ac:dyDescent="0.25">
      <c r="A54" s="9" t="s">
        <v>41</v>
      </c>
      <c r="B54" s="10"/>
      <c r="C54" s="56"/>
      <c r="D54" s="12"/>
      <c r="E54" s="12"/>
      <c r="F54" s="12"/>
      <c r="G54" s="11"/>
    </row>
    <row r="55" spans="1:7" ht="15" hidden="1" customHeight="1" x14ac:dyDescent="0.25">
      <c r="A55" s="9" t="s">
        <v>29</v>
      </c>
      <c r="B55" s="10" t="s">
        <v>3</v>
      </c>
      <c r="C55" s="56"/>
      <c r="D55" s="12"/>
      <c r="E55" s="12"/>
      <c r="F55" s="8" t="e">
        <f t="shared" ref="F55:F59" si="10">C55/D55*100</f>
        <v>#DIV/0!</v>
      </c>
      <c r="G55" s="11"/>
    </row>
    <row r="56" spans="1:7" ht="15" hidden="1" customHeight="1" x14ac:dyDescent="0.25">
      <c r="A56" s="9" t="s">
        <v>30</v>
      </c>
      <c r="B56" s="10" t="s">
        <v>3</v>
      </c>
      <c r="C56" s="56"/>
      <c r="D56" s="12"/>
      <c r="E56" s="12"/>
      <c r="F56" s="8" t="e">
        <f t="shared" si="10"/>
        <v>#DIV/0!</v>
      </c>
      <c r="G56" s="11"/>
    </row>
    <row r="57" spans="1:7" ht="15" hidden="1" customHeight="1" x14ac:dyDescent="0.25">
      <c r="A57" s="9" t="s">
        <v>31</v>
      </c>
      <c r="B57" s="10" t="s">
        <v>3</v>
      </c>
      <c r="C57" s="56"/>
      <c r="D57" s="12"/>
      <c r="E57" s="12"/>
      <c r="F57" s="8" t="e">
        <f t="shared" si="10"/>
        <v>#DIV/0!</v>
      </c>
      <c r="G57" s="11"/>
    </row>
    <row r="58" spans="1:7" ht="40.5" hidden="1" customHeight="1" x14ac:dyDescent="0.25">
      <c r="A58" s="9" t="s">
        <v>37</v>
      </c>
      <c r="B58" s="10" t="s">
        <v>3</v>
      </c>
      <c r="C58" s="56"/>
      <c r="D58" s="12"/>
      <c r="E58" s="12"/>
      <c r="F58" s="8" t="e">
        <f t="shared" si="10"/>
        <v>#DIV/0!</v>
      </c>
      <c r="G58" s="10"/>
    </row>
    <row r="59" spans="1:7" ht="14.25" hidden="1" customHeight="1" x14ac:dyDescent="0.25">
      <c r="A59" s="9" t="s">
        <v>38</v>
      </c>
      <c r="B59" s="10" t="s">
        <v>39</v>
      </c>
      <c r="C59" s="56"/>
      <c r="D59" s="12"/>
      <c r="E59" s="12"/>
      <c r="F59" s="8" t="e">
        <f t="shared" si="10"/>
        <v>#DIV/0!</v>
      </c>
      <c r="G59" s="11"/>
    </row>
    <row r="60" spans="1:7" ht="11.25" hidden="1" customHeight="1" x14ac:dyDescent="0.25">
      <c r="A60" s="49"/>
      <c r="B60" s="49"/>
      <c r="C60" s="77"/>
      <c r="D60" s="49"/>
      <c r="E60" s="49"/>
      <c r="F60" s="49"/>
      <c r="G60" s="49"/>
    </row>
    <row r="61" spans="1:7" ht="15" hidden="1" customHeight="1" x14ac:dyDescent="0.25">
      <c r="A61" s="4" t="s">
        <v>34</v>
      </c>
      <c r="B61" s="3"/>
      <c r="C61" s="78"/>
      <c r="D61" s="3"/>
      <c r="E61" s="3"/>
      <c r="F61" s="3"/>
      <c r="G61" s="3"/>
    </row>
    <row r="62" spans="1:7" ht="18.75" hidden="1" customHeight="1" x14ac:dyDescent="0.25">
      <c r="A62" s="90" t="s">
        <v>43</v>
      </c>
      <c r="B62" s="90"/>
      <c r="C62" s="90"/>
      <c r="D62" s="90"/>
      <c r="E62" s="90"/>
      <c r="F62" s="90"/>
      <c r="G62" s="90"/>
    </row>
    <row r="63" spans="1:7" ht="18.75" hidden="1" customHeight="1" x14ac:dyDescent="0.25">
      <c r="A63" s="90" t="s">
        <v>42</v>
      </c>
      <c r="B63" s="90"/>
      <c r="C63" s="90"/>
      <c r="D63" s="90"/>
      <c r="E63" s="90"/>
      <c r="F63" s="90"/>
      <c r="G63" s="90"/>
    </row>
    <row r="64" spans="1:7" ht="52.5" hidden="1" customHeight="1" x14ac:dyDescent="0.25">
      <c r="A64" s="91" t="s">
        <v>36</v>
      </c>
      <c r="B64" s="91"/>
      <c r="C64" s="91"/>
      <c r="D64" s="91"/>
      <c r="E64" s="91"/>
      <c r="F64" s="91"/>
      <c r="G64" s="91"/>
    </row>
    <row r="65" spans="1:7" ht="4.5" customHeight="1" x14ac:dyDescent="0.25">
      <c r="A65" s="5"/>
      <c r="B65" s="6"/>
      <c r="C65" s="79"/>
      <c r="D65" s="6"/>
      <c r="E65" s="6"/>
      <c r="F65" s="6"/>
      <c r="G65" s="6"/>
    </row>
    <row r="66" spans="1:7" x14ac:dyDescent="0.25">
      <c r="A66" s="7"/>
      <c r="B66" s="6"/>
      <c r="C66" s="79"/>
      <c r="D66" s="6"/>
      <c r="E66" s="6"/>
      <c r="F66" s="6"/>
      <c r="G66" s="6"/>
    </row>
    <row r="67" spans="1:7" ht="16.5" customHeight="1" x14ac:dyDescent="0.25">
      <c r="A67" s="92" t="s">
        <v>48</v>
      </c>
      <c r="B67" s="92"/>
      <c r="C67" s="92"/>
      <c r="D67" s="6"/>
      <c r="E67" s="6"/>
      <c r="F67" s="6"/>
      <c r="G67" s="6"/>
    </row>
    <row r="68" spans="1:7" ht="42.75" customHeight="1" x14ac:dyDescent="0.25">
      <c r="A68" s="93" t="s">
        <v>55</v>
      </c>
      <c r="B68" s="93"/>
      <c r="C68" s="93"/>
      <c r="D68" s="93"/>
      <c r="E68" s="93"/>
      <c r="F68" s="93"/>
      <c r="G68" s="93"/>
    </row>
    <row r="69" spans="1:7" ht="18.75" customHeight="1" x14ac:dyDescent="0.25">
      <c r="A69" s="81" t="s">
        <v>72</v>
      </c>
      <c r="B69" s="81"/>
      <c r="C69" s="81"/>
      <c r="D69" s="81"/>
      <c r="E69" s="81"/>
      <c r="F69" s="81"/>
      <c r="G69" s="81"/>
    </row>
  </sheetData>
  <mergeCells count="21">
    <mergeCell ref="A1:G1"/>
    <mergeCell ref="A2:G2"/>
    <mergeCell ref="A4:A5"/>
    <mergeCell ref="B4:B5"/>
    <mergeCell ref="C4:C5"/>
    <mergeCell ref="D4:D5"/>
    <mergeCell ref="E4:F4"/>
    <mergeCell ref="G4:G5"/>
    <mergeCell ref="A69:G69"/>
    <mergeCell ref="A6:G6"/>
    <mergeCell ref="A24:G24"/>
    <mergeCell ref="A28:G28"/>
    <mergeCell ref="A39:G39"/>
    <mergeCell ref="G43:G44"/>
    <mergeCell ref="A46:G46"/>
    <mergeCell ref="A62:G62"/>
    <mergeCell ref="A63:G63"/>
    <mergeCell ref="A64:G64"/>
    <mergeCell ref="A67:C67"/>
    <mergeCell ref="A68:G68"/>
    <mergeCell ref="G21:G23"/>
  </mergeCells>
  <pageMargins left="0.59055118110236227" right="0" top="0.39370078740157483" bottom="0.39370078740157483" header="0" footer="0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zoomScaleNormal="100" workbookViewId="0">
      <pane ySplit="5" topLeftCell="A6" activePane="bottomLeft" state="frozen"/>
      <selection pane="bottomLeft" activeCell="D16" sqref="D16"/>
    </sheetView>
  </sheetViews>
  <sheetFormatPr defaultRowHeight="15" x14ac:dyDescent="0.25"/>
  <cols>
    <col min="1" max="1" width="34.42578125" style="1" customWidth="1"/>
    <col min="2" max="2" width="12" style="1" customWidth="1"/>
    <col min="3" max="3" width="14" style="1" customWidth="1"/>
    <col min="4" max="4" width="13.42578125" style="1" customWidth="1"/>
    <col min="5" max="6" width="9.85546875" style="1" customWidth="1"/>
    <col min="7" max="7" width="35" style="1" customWidth="1"/>
    <col min="8" max="16384" width="9.140625" style="1"/>
  </cols>
  <sheetData>
    <row r="1" spans="1:7" ht="19.5" customHeight="1" x14ac:dyDescent="0.25">
      <c r="A1" s="94" t="s">
        <v>67</v>
      </c>
      <c r="B1" s="94"/>
      <c r="C1" s="94"/>
      <c r="D1" s="94"/>
      <c r="E1" s="94"/>
      <c r="F1" s="94"/>
      <c r="G1" s="94"/>
    </row>
    <row r="2" spans="1:7" ht="15.75" customHeight="1" x14ac:dyDescent="0.25">
      <c r="A2" s="94" t="s">
        <v>106</v>
      </c>
      <c r="B2" s="94"/>
      <c r="C2" s="94"/>
      <c r="D2" s="94"/>
      <c r="E2" s="94"/>
      <c r="F2" s="94"/>
      <c r="G2" s="94"/>
    </row>
    <row r="4" spans="1:7" ht="39" customHeight="1" x14ac:dyDescent="0.25">
      <c r="A4" s="95" t="s">
        <v>0</v>
      </c>
      <c r="B4" s="95" t="s">
        <v>1</v>
      </c>
      <c r="C4" s="95" t="s">
        <v>107</v>
      </c>
      <c r="D4" s="95" t="s">
        <v>84</v>
      </c>
      <c r="E4" s="96" t="s">
        <v>69</v>
      </c>
      <c r="F4" s="96"/>
      <c r="G4" s="95" t="s">
        <v>33</v>
      </c>
    </row>
    <row r="5" spans="1:7" x14ac:dyDescent="0.25">
      <c r="A5" s="95"/>
      <c r="B5" s="95"/>
      <c r="C5" s="95"/>
      <c r="D5" s="95"/>
      <c r="E5" s="2" t="s">
        <v>68</v>
      </c>
      <c r="F5" s="2" t="s">
        <v>21</v>
      </c>
      <c r="G5" s="95"/>
    </row>
    <row r="6" spans="1:7" x14ac:dyDescent="0.25">
      <c r="A6" s="82" t="s">
        <v>2</v>
      </c>
      <c r="B6" s="83"/>
      <c r="C6" s="83"/>
      <c r="D6" s="83"/>
      <c r="E6" s="83"/>
      <c r="F6" s="83"/>
      <c r="G6" s="84"/>
    </row>
    <row r="7" spans="1:7" s="20" customFormat="1" ht="56.25" x14ac:dyDescent="0.25">
      <c r="A7" s="9" t="s">
        <v>76</v>
      </c>
      <c r="B7" s="10" t="s">
        <v>3</v>
      </c>
      <c r="C7" s="55">
        <f>29632+C10+C13</f>
        <v>29213</v>
      </c>
      <c r="D7" s="55">
        <f>30591+D10+D13</f>
        <v>29976</v>
      </c>
      <c r="E7" s="33">
        <f>C7-D7</f>
        <v>-763</v>
      </c>
      <c r="F7" s="32">
        <f t="shared" ref="F7:F13" si="0">C7/D7*100</f>
        <v>97.454630370963429</v>
      </c>
      <c r="G7" s="25" t="s">
        <v>104</v>
      </c>
    </row>
    <row r="8" spans="1:7" s="20" customFormat="1" ht="15.75" x14ac:dyDescent="0.25">
      <c r="A8" s="9" t="s">
        <v>44</v>
      </c>
      <c r="B8" s="10" t="s">
        <v>4</v>
      </c>
      <c r="C8" s="55">
        <v>190</v>
      </c>
      <c r="D8" s="55">
        <v>207</v>
      </c>
      <c r="E8" s="31">
        <f t="shared" ref="E8:E13" si="1">C8-D8</f>
        <v>-17</v>
      </c>
      <c r="F8" s="32">
        <f t="shared" si="0"/>
        <v>91.787439613526573</v>
      </c>
      <c r="G8" s="10"/>
    </row>
    <row r="9" spans="1:7" s="20" customFormat="1" ht="15.75" customHeight="1" x14ac:dyDescent="0.25">
      <c r="A9" s="9" t="s">
        <v>45</v>
      </c>
      <c r="B9" s="10" t="s">
        <v>4</v>
      </c>
      <c r="C9" s="55">
        <v>233</v>
      </c>
      <c r="D9" s="55">
        <v>279</v>
      </c>
      <c r="E9" s="31">
        <f t="shared" si="1"/>
        <v>-46</v>
      </c>
      <c r="F9" s="32">
        <f t="shared" si="0"/>
        <v>83.512544802867382</v>
      </c>
      <c r="G9" s="10"/>
    </row>
    <row r="10" spans="1:7" s="20" customFormat="1" ht="15.75" x14ac:dyDescent="0.25">
      <c r="A10" s="9" t="s">
        <v>70</v>
      </c>
      <c r="B10" s="10" t="s">
        <v>4</v>
      </c>
      <c r="C10" s="55">
        <f>C8-C9</f>
        <v>-43</v>
      </c>
      <c r="D10" s="55">
        <f>D8-D9</f>
        <v>-72</v>
      </c>
      <c r="E10" s="55">
        <f>C10-D10</f>
        <v>29</v>
      </c>
      <c r="F10" s="32">
        <f t="shared" si="0"/>
        <v>59.722222222222221</v>
      </c>
      <c r="G10" s="11"/>
    </row>
    <row r="11" spans="1:7" s="20" customFormat="1" ht="27" customHeight="1" x14ac:dyDescent="0.25">
      <c r="A11" s="9" t="s">
        <v>46</v>
      </c>
      <c r="B11" s="10" t="s">
        <v>4</v>
      </c>
      <c r="C11" s="33">
        <v>395</v>
      </c>
      <c r="D11" s="55">
        <v>693</v>
      </c>
      <c r="E11" s="31">
        <f>C11-D11</f>
        <v>-298</v>
      </c>
      <c r="F11" s="32">
        <f t="shared" si="0"/>
        <v>56.998556998557007</v>
      </c>
      <c r="G11" s="88" t="s">
        <v>111</v>
      </c>
    </row>
    <row r="12" spans="1:7" s="20" customFormat="1" ht="27" customHeight="1" x14ac:dyDescent="0.25">
      <c r="A12" s="9" t="s">
        <v>47</v>
      </c>
      <c r="B12" s="10" t="s">
        <v>4</v>
      </c>
      <c r="C12" s="33">
        <v>771</v>
      </c>
      <c r="D12" s="55">
        <v>1236</v>
      </c>
      <c r="E12" s="31">
        <f t="shared" si="1"/>
        <v>-465</v>
      </c>
      <c r="F12" s="32">
        <f t="shared" si="0"/>
        <v>62.378640776699022</v>
      </c>
      <c r="G12" s="97"/>
    </row>
    <row r="13" spans="1:7" s="20" customFormat="1" ht="15.75" x14ac:dyDescent="0.25">
      <c r="A13" s="9" t="s">
        <v>71</v>
      </c>
      <c r="B13" s="10" t="s">
        <v>4</v>
      </c>
      <c r="C13" s="55">
        <f>C11-C12</f>
        <v>-376</v>
      </c>
      <c r="D13" s="55">
        <f>D11-D12</f>
        <v>-543</v>
      </c>
      <c r="E13" s="31">
        <f t="shared" si="1"/>
        <v>167</v>
      </c>
      <c r="F13" s="32">
        <f t="shared" si="0"/>
        <v>69.244935543278089</v>
      </c>
      <c r="G13" s="11"/>
    </row>
    <row r="14" spans="1:7" x14ac:dyDescent="0.25">
      <c r="A14" s="13" t="s">
        <v>5</v>
      </c>
      <c r="B14" s="14"/>
      <c r="C14" s="14"/>
      <c r="D14" s="14"/>
      <c r="E14" s="14"/>
      <c r="F14" s="14"/>
      <c r="G14" s="11"/>
    </row>
    <row r="15" spans="1:7" ht="56.25" customHeight="1" x14ac:dyDescent="0.25">
      <c r="A15" s="34" t="s">
        <v>79</v>
      </c>
      <c r="B15" s="10" t="s">
        <v>6</v>
      </c>
      <c r="C15" s="35">
        <v>29777</v>
      </c>
      <c r="D15" s="35">
        <v>44657.7</v>
      </c>
      <c r="E15" s="32">
        <f>C15-D15</f>
        <v>-14880.699999999997</v>
      </c>
      <c r="F15" s="32">
        <f>C15/D15*100</f>
        <v>66.678310795226807</v>
      </c>
      <c r="G15" s="80" t="s">
        <v>102</v>
      </c>
    </row>
    <row r="16" spans="1:7" s="20" customFormat="1" ht="73.5" customHeight="1" x14ac:dyDescent="0.25">
      <c r="A16" s="9" t="s">
        <v>56</v>
      </c>
      <c r="B16" s="10" t="s">
        <v>6</v>
      </c>
      <c r="C16" s="30" t="s">
        <v>54</v>
      </c>
      <c r="D16" s="30" t="s">
        <v>54</v>
      </c>
      <c r="E16" s="30"/>
      <c r="F16" s="32">
        <v>114.2</v>
      </c>
      <c r="G16" s="98" t="s">
        <v>102</v>
      </c>
    </row>
    <row r="17" spans="1:7" s="20" customFormat="1" ht="83.25" customHeight="1" x14ac:dyDescent="0.25">
      <c r="A17" s="9" t="s">
        <v>52</v>
      </c>
      <c r="B17" s="10" t="s">
        <v>6</v>
      </c>
      <c r="C17" s="30" t="s">
        <v>54</v>
      </c>
      <c r="D17" s="35">
        <v>2841.3</v>
      </c>
      <c r="E17" s="48" t="e">
        <f t="shared" ref="E17:E23" si="2">C17-D17</f>
        <v>#VALUE!</v>
      </c>
      <c r="F17" s="48" t="e">
        <f t="shared" ref="F17:F19" si="3">C17/D17*100</f>
        <v>#VALUE!</v>
      </c>
      <c r="G17" s="99"/>
    </row>
    <row r="18" spans="1:7" s="20" customFormat="1" ht="84" customHeight="1" x14ac:dyDescent="0.25">
      <c r="A18" s="9" t="s">
        <v>53</v>
      </c>
      <c r="B18" s="10" t="s">
        <v>7</v>
      </c>
      <c r="C18" s="35">
        <v>1959.6</v>
      </c>
      <c r="D18" s="35">
        <v>1998.5</v>
      </c>
      <c r="E18" s="32">
        <f t="shared" si="2"/>
        <v>-38.900000000000091</v>
      </c>
      <c r="F18" s="32">
        <f t="shared" si="3"/>
        <v>98.053540155116337</v>
      </c>
      <c r="G18" s="99"/>
    </row>
    <row r="19" spans="1:7" s="20" customFormat="1" ht="96.75" customHeight="1" x14ac:dyDescent="0.25">
      <c r="A19" s="9" t="s">
        <v>74</v>
      </c>
      <c r="B19" s="10" t="s">
        <v>7</v>
      </c>
      <c r="C19" s="35">
        <v>193.8</v>
      </c>
      <c r="D19" s="35">
        <v>224</v>
      </c>
      <c r="E19" s="32">
        <f t="shared" si="2"/>
        <v>-30.199999999999989</v>
      </c>
      <c r="F19" s="32">
        <f t="shared" si="3"/>
        <v>86.517857142857153</v>
      </c>
      <c r="G19" s="100"/>
    </row>
    <row r="20" spans="1:7" x14ac:dyDescent="0.25">
      <c r="A20" s="13" t="s">
        <v>8</v>
      </c>
      <c r="B20" s="15"/>
      <c r="C20" s="15"/>
      <c r="D20" s="15"/>
      <c r="E20" s="15"/>
      <c r="F20" s="16"/>
      <c r="G20" s="17"/>
    </row>
    <row r="21" spans="1:7" s="20" customFormat="1" ht="15.75" x14ac:dyDescent="0.25">
      <c r="A21" s="9" t="s">
        <v>49</v>
      </c>
      <c r="B21" s="10" t="s">
        <v>7</v>
      </c>
      <c r="C21" s="12">
        <v>4282.7</v>
      </c>
      <c r="D21" s="12">
        <v>3724.9</v>
      </c>
      <c r="E21" s="32">
        <f t="shared" si="2"/>
        <v>557.79999999999973</v>
      </c>
      <c r="F21" s="8">
        <f>C21/D21*100</f>
        <v>114.97489865499743</v>
      </c>
      <c r="G21" s="88" t="s">
        <v>83</v>
      </c>
    </row>
    <row r="22" spans="1:7" s="20" customFormat="1" ht="34.5" customHeight="1" x14ac:dyDescent="0.25">
      <c r="A22" s="9" t="s">
        <v>50</v>
      </c>
      <c r="B22" s="10" t="s">
        <v>7</v>
      </c>
      <c r="C22" s="12">
        <v>123.5</v>
      </c>
      <c r="D22" s="12">
        <v>503.5</v>
      </c>
      <c r="E22" s="32">
        <f t="shared" si="2"/>
        <v>-380</v>
      </c>
      <c r="F22" s="8">
        <f t="shared" ref="F22" si="4">C22/D22*100</f>
        <v>24.528301886792452</v>
      </c>
      <c r="G22" s="89"/>
    </row>
    <row r="23" spans="1:7" s="20" customFormat="1" ht="128.25" customHeight="1" x14ac:dyDescent="0.25">
      <c r="A23" s="9" t="s">
        <v>51</v>
      </c>
      <c r="B23" s="10" t="s">
        <v>7</v>
      </c>
      <c r="C23" s="8">
        <v>339</v>
      </c>
      <c r="D23" s="12">
        <v>333.8</v>
      </c>
      <c r="E23" s="32">
        <f t="shared" si="2"/>
        <v>5.1999999999999886</v>
      </c>
      <c r="F23" s="8">
        <f>C23/D23*100+0.7</f>
        <v>102.25781905332535</v>
      </c>
      <c r="G23" s="97"/>
    </row>
    <row r="24" spans="1:7" ht="15.75" customHeight="1" x14ac:dyDescent="0.25">
      <c r="A24" s="85" t="s">
        <v>35</v>
      </c>
      <c r="B24" s="86"/>
      <c r="C24" s="86"/>
      <c r="D24" s="86"/>
      <c r="E24" s="86"/>
      <c r="F24" s="86"/>
      <c r="G24" s="87"/>
    </row>
    <row r="25" spans="1:7" s="20" customFormat="1" ht="70.5" customHeight="1" x14ac:dyDescent="0.25">
      <c r="A25" s="9" t="s">
        <v>57</v>
      </c>
      <c r="B25" s="10" t="s">
        <v>9</v>
      </c>
      <c r="C25" s="12">
        <v>306</v>
      </c>
      <c r="D25" s="12">
        <v>305</v>
      </c>
      <c r="E25" s="12">
        <f>C25-D25</f>
        <v>1</v>
      </c>
      <c r="F25" s="8">
        <f t="shared" ref="F25:F27" si="5">C25/D25*100</f>
        <v>100.32786885245901</v>
      </c>
      <c r="G25" s="25" t="s">
        <v>108</v>
      </c>
    </row>
    <row r="26" spans="1:7" s="20" customFormat="1" ht="42" customHeight="1" x14ac:dyDescent="0.25">
      <c r="A26" s="26" t="s">
        <v>109</v>
      </c>
      <c r="B26" s="10" t="s">
        <v>9</v>
      </c>
      <c r="C26" s="12">
        <v>150</v>
      </c>
      <c r="D26" s="12">
        <v>135</v>
      </c>
      <c r="E26" s="12">
        <f>C26-D26</f>
        <v>15</v>
      </c>
      <c r="F26" s="8">
        <f t="shared" si="5"/>
        <v>111.11111111111111</v>
      </c>
      <c r="G26" s="25" t="s">
        <v>86</v>
      </c>
    </row>
    <row r="27" spans="1:7" s="20" customFormat="1" ht="42" customHeight="1" x14ac:dyDescent="0.25">
      <c r="A27" s="26" t="s">
        <v>110</v>
      </c>
      <c r="B27" s="10" t="s">
        <v>9</v>
      </c>
      <c r="C27" s="12">
        <v>714</v>
      </c>
      <c r="D27" s="12">
        <v>659</v>
      </c>
      <c r="E27" s="12">
        <f>C27-D27</f>
        <v>55</v>
      </c>
      <c r="F27" s="8">
        <f t="shared" si="5"/>
        <v>108.34597875569042</v>
      </c>
      <c r="G27" s="25" t="s">
        <v>86</v>
      </c>
    </row>
    <row r="28" spans="1:7" s="20" customFormat="1" x14ac:dyDescent="0.25">
      <c r="A28" s="85" t="s">
        <v>10</v>
      </c>
      <c r="B28" s="86"/>
      <c r="C28" s="86"/>
      <c r="D28" s="86"/>
      <c r="E28" s="86"/>
      <c r="F28" s="86"/>
      <c r="G28" s="87"/>
    </row>
    <row r="29" spans="1:7" s="20" customFormat="1" ht="58.5" customHeight="1" x14ac:dyDescent="0.25">
      <c r="A29" s="9" t="s">
        <v>59</v>
      </c>
      <c r="B29" s="10" t="s">
        <v>7</v>
      </c>
      <c r="C29" s="8">
        <v>4585.6000000000004</v>
      </c>
      <c r="D29" s="8">
        <v>2613.1</v>
      </c>
      <c r="E29" s="12">
        <f>C29-D29</f>
        <v>1972.5000000000005</v>
      </c>
      <c r="F29" s="8">
        <f t="shared" ref="F29" si="6">C29/D29*100</f>
        <v>175.48505606367917</v>
      </c>
      <c r="G29" s="25" t="s">
        <v>58</v>
      </c>
    </row>
    <row r="30" spans="1:7" s="20" customFormat="1" ht="25.5" hidden="1" x14ac:dyDescent="0.25">
      <c r="A30" s="9" t="s">
        <v>11</v>
      </c>
      <c r="B30" s="10"/>
      <c r="C30" s="51"/>
      <c r="D30" s="51"/>
      <c r="E30" s="12">
        <f t="shared" ref="E30:E38" si="7">C30-D30</f>
        <v>0</v>
      </c>
      <c r="F30" s="8" t="e">
        <f t="shared" ref="F30:F38" si="8">C30/D30*100</f>
        <v>#DIV/0!</v>
      </c>
      <c r="G30" s="53"/>
    </row>
    <row r="31" spans="1:7" s="20" customFormat="1" hidden="1" x14ac:dyDescent="0.25">
      <c r="A31" s="9" t="s">
        <v>12</v>
      </c>
      <c r="B31" s="10" t="s">
        <v>7</v>
      </c>
      <c r="C31" s="51">
        <f>SUM(C33:C35)</f>
        <v>0</v>
      </c>
      <c r="D31" s="51">
        <f>SUM(D33:D35)</f>
        <v>0</v>
      </c>
      <c r="E31" s="12">
        <f t="shared" si="7"/>
        <v>0</v>
      </c>
      <c r="F31" s="8" t="e">
        <f t="shared" si="8"/>
        <v>#DIV/0!</v>
      </c>
      <c r="G31" s="54"/>
    </row>
    <row r="32" spans="1:7" s="20" customFormat="1" hidden="1" x14ac:dyDescent="0.25">
      <c r="A32" s="9" t="s">
        <v>13</v>
      </c>
      <c r="B32" s="10"/>
      <c r="C32" s="51"/>
      <c r="D32" s="51"/>
      <c r="E32" s="12">
        <f t="shared" si="7"/>
        <v>0</v>
      </c>
      <c r="F32" s="8" t="e">
        <f t="shared" si="8"/>
        <v>#DIV/0!</v>
      </c>
      <c r="G32" s="53"/>
    </row>
    <row r="33" spans="1:7" s="20" customFormat="1" hidden="1" x14ac:dyDescent="0.25">
      <c r="A33" s="9" t="s">
        <v>14</v>
      </c>
      <c r="B33" s="10" t="s">
        <v>7</v>
      </c>
      <c r="C33" s="51"/>
      <c r="D33" s="51"/>
      <c r="E33" s="12">
        <f t="shared" si="7"/>
        <v>0</v>
      </c>
      <c r="F33" s="8" t="e">
        <f t="shared" si="8"/>
        <v>#DIV/0!</v>
      </c>
      <c r="G33" s="54"/>
    </row>
    <row r="34" spans="1:7" s="20" customFormat="1" hidden="1" x14ac:dyDescent="0.25">
      <c r="A34" s="9" t="s">
        <v>15</v>
      </c>
      <c r="B34" s="10" t="s">
        <v>7</v>
      </c>
      <c r="C34" s="51"/>
      <c r="D34" s="51"/>
      <c r="E34" s="12">
        <f t="shared" si="7"/>
        <v>0</v>
      </c>
      <c r="F34" s="8" t="e">
        <f t="shared" si="8"/>
        <v>#DIV/0!</v>
      </c>
      <c r="G34" s="54"/>
    </row>
    <row r="35" spans="1:7" s="20" customFormat="1" hidden="1" x14ac:dyDescent="0.25">
      <c r="A35" s="9" t="s">
        <v>16</v>
      </c>
      <c r="B35" s="10" t="s">
        <v>7</v>
      </c>
      <c r="C35" s="51"/>
      <c r="D35" s="51"/>
      <c r="E35" s="12">
        <f t="shared" si="7"/>
        <v>0</v>
      </c>
      <c r="F35" s="8" t="e">
        <f t="shared" si="8"/>
        <v>#DIV/0!</v>
      </c>
      <c r="G35" s="54"/>
    </row>
    <row r="36" spans="1:7" s="20" customFormat="1" hidden="1" x14ac:dyDescent="0.25">
      <c r="A36" s="9" t="s">
        <v>17</v>
      </c>
      <c r="B36" s="10" t="s">
        <v>7</v>
      </c>
      <c r="C36" s="52"/>
      <c r="D36" s="52"/>
      <c r="E36" s="12">
        <f t="shared" si="7"/>
        <v>0</v>
      </c>
      <c r="F36" s="8" t="e">
        <f t="shared" si="8"/>
        <v>#DIV/0!</v>
      </c>
      <c r="G36" s="54"/>
    </row>
    <row r="37" spans="1:7" s="20" customFormat="1" ht="30.75" hidden="1" customHeight="1" x14ac:dyDescent="0.25">
      <c r="A37" s="9" t="s">
        <v>18</v>
      </c>
      <c r="B37" s="10" t="s">
        <v>7</v>
      </c>
      <c r="C37" s="50">
        <v>204.7</v>
      </c>
      <c r="D37" s="50">
        <v>204.7</v>
      </c>
      <c r="E37" s="12">
        <f t="shared" si="7"/>
        <v>0</v>
      </c>
      <c r="F37" s="8">
        <f t="shared" si="8"/>
        <v>100</v>
      </c>
      <c r="G37" s="51"/>
    </row>
    <row r="38" spans="1:7" s="20" customFormat="1" ht="80.25" customHeight="1" x14ac:dyDescent="0.25">
      <c r="A38" s="18" t="s">
        <v>65</v>
      </c>
      <c r="B38" s="10" t="s">
        <v>7</v>
      </c>
      <c r="C38" s="30" t="s">
        <v>54</v>
      </c>
      <c r="D38" s="8">
        <v>3272.9</v>
      </c>
      <c r="E38" s="101" t="e">
        <f t="shared" si="7"/>
        <v>#VALUE!</v>
      </c>
      <c r="F38" s="46" t="e">
        <f t="shared" si="8"/>
        <v>#VALUE!</v>
      </c>
      <c r="G38" s="25" t="s">
        <v>103</v>
      </c>
    </row>
    <row r="39" spans="1:7" s="20" customFormat="1" x14ac:dyDescent="0.25">
      <c r="A39" s="85" t="s">
        <v>77</v>
      </c>
      <c r="B39" s="86"/>
      <c r="C39" s="86"/>
      <c r="D39" s="86"/>
      <c r="E39" s="86"/>
      <c r="F39" s="86"/>
      <c r="G39" s="87"/>
    </row>
    <row r="40" spans="1:7" s="23" customFormat="1" ht="48" hidden="1" customHeight="1" x14ac:dyDescent="0.25">
      <c r="A40" s="21" t="s">
        <v>60</v>
      </c>
      <c r="B40" s="22" t="s">
        <v>19</v>
      </c>
      <c r="C40" s="24"/>
      <c r="D40" s="24"/>
      <c r="E40" s="24"/>
      <c r="F40" s="24"/>
      <c r="G40" s="36"/>
    </row>
    <row r="41" spans="1:7" s="23" customFormat="1" ht="42.75" hidden="1" customHeight="1" x14ac:dyDescent="0.25">
      <c r="A41" s="37" t="s">
        <v>66</v>
      </c>
      <c r="B41" s="22" t="s">
        <v>19</v>
      </c>
      <c r="C41" s="38"/>
      <c r="D41" s="38"/>
      <c r="E41" s="38"/>
      <c r="F41" s="24"/>
      <c r="G41" s="22"/>
    </row>
    <row r="42" spans="1:7" s="23" customFormat="1" ht="25.5" hidden="1" x14ac:dyDescent="0.25">
      <c r="A42" s="39" t="s">
        <v>20</v>
      </c>
      <c r="B42" s="40" t="s">
        <v>21</v>
      </c>
      <c r="C42" s="41" t="e">
        <f>C41/1000/C40*100</f>
        <v>#DIV/0!</v>
      </c>
      <c r="D42" s="41" t="e">
        <f>D41/1000/D40*100</f>
        <v>#DIV/0!</v>
      </c>
      <c r="E42" s="41"/>
      <c r="F42" s="42" t="s">
        <v>32</v>
      </c>
      <c r="G42" s="43"/>
    </row>
    <row r="43" spans="1:7" s="20" customFormat="1" ht="52.5" customHeight="1" x14ac:dyDescent="0.25">
      <c r="A43" s="9" t="s">
        <v>62</v>
      </c>
      <c r="B43" s="10" t="s">
        <v>19</v>
      </c>
      <c r="C43" s="19">
        <v>9.3420000000000005</v>
      </c>
      <c r="D43" s="19">
        <v>10.106</v>
      </c>
      <c r="E43" s="12">
        <f t="shared" ref="E43:E45" si="9">C43-D43</f>
        <v>-0.76399999999999935</v>
      </c>
      <c r="F43" s="8">
        <f>C43/D43*100</f>
        <v>92.44013457352068</v>
      </c>
      <c r="G43" s="88" t="s">
        <v>105</v>
      </c>
    </row>
    <row r="44" spans="1:7" s="20" customFormat="1" ht="52.5" customHeight="1" x14ac:dyDescent="0.25">
      <c r="A44" s="9" t="s">
        <v>63</v>
      </c>
      <c r="B44" s="10" t="s">
        <v>22</v>
      </c>
      <c r="C44" s="8">
        <v>102107.3</v>
      </c>
      <c r="D44" s="8">
        <v>90626</v>
      </c>
      <c r="E44" s="12">
        <f t="shared" ref="E44" si="10">C44-D44</f>
        <v>11481.300000000003</v>
      </c>
      <c r="F44" s="8">
        <f>C44/D44*100</f>
        <v>112.66888089510736</v>
      </c>
      <c r="G44" s="97"/>
    </row>
    <row r="45" spans="1:7" s="20" customFormat="1" ht="33.75" customHeight="1" x14ac:dyDescent="0.25">
      <c r="A45" s="9" t="s">
        <v>78</v>
      </c>
      <c r="B45" s="10" t="s">
        <v>22</v>
      </c>
      <c r="C45" s="8">
        <v>0</v>
      </c>
      <c r="D45" s="8">
        <v>0</v>
      </c>
      <c r="E45" s="8">
        <f t="shared" si="9"/>
        <v>0</v>
      </c>
      <c r="F45" s="46" t="e">
        <f t="shared" ref="F43:F45" si="11">C45/D45*100</f>
        <v>#DIV/0!</v>
      </c>
      <c r="G45" s="45"/>
    </row>
    <row r="46" spans="1:7" s="20" customFormat="1" hidden="1" x14ac:dyDescent="0.25">
      <c r="A46" s="85" t="s">
        <v>23</v>
      </c>
      <c r="B46" s="86"/>
      <c r="C46" s="86"/>
      <c r="D46" s="86"/>
      <c r="E46" s="86"/>
      <c r="F46" s="86"/>
      <c r="G46" s="87"/>
    </row>
    <row r="47" spans="1:7" s="23" customFormat="1" ht="41.25" hidden="1" x14ac:dyDescent="0.25">
      <c r="A47" s="21" t="s">
        <v>64</v>
      </c>
      <c r="B47" s="22" t="s">
        <v>3</v>
      </c>
      <c r="C47" s="28"/>
      <c r="D47" s="28"/>
      <c r="E47" s="28"/>
      <c r="F47" s="24"/>
      <c r="G47" s="36"/>
    </row>
    <row r="48" spans="1:7" s="23" customFormat="1" ht="15" hidden="1" customHeight="1" x14ac:dyDescent="0.25">
      <c r="A48" s="21" t="s">
        <v>24</v>
      </c>
      <c r="B48" s="22"/>
      <c r="C48" s="22"/>
      <c r="D48" s="22"/>
      <c r="E48" s="22"/>
      <c r="F48" s="22"/>
      <c r="G48" s="44"/>
    </row>
    <row r="49" spans="1:7" s="23" customFormat="1" hidden="1" x14ac:dyDescent="0.25">
      <c r="A49" s="21" t="s">
        <v>25</v>
      </c>
      <c r="B49" s="22" t="s">
        <v>3</v>
      </c>
      <c r="C49" s="28"/>
      <c r="D49" s="28"/>
      <c r="E49" s="28"/>
      <c r="F49" s="24"/>
      <c r="G49" s="27"/>
    </row>
    <row r="50" spans="1:7" s="23" customFormat="1" ht="25.5" hidden="1" x14ac:dyDescent="0.25">
      <c r="A50" s="21" t="s">
        <v>26</v>
      </c>
      <c r="B50" s="22" t="s">
        <v>3</v>
      </c>
      <c r="C50" s="22"/>
      <c r="D50" s="22"/>
      <c r="E50" s="22"/>
      <c r="F50" s="24"/>
      <c r="G50" s="27"/>
    </row>
    <row r="51" spans="1:7" s="23" customFormat="1" ht="15.75" hidden="1" customHeight="1" x14ac:dyDescent="0.25">
      <c r="A51" s="21" t="s">
        <v>27</v>
      </c>
      <c r="B51" s="22" t="s">
        <v>3</v>
      </c>
      <c r="C51" s="28"/>
      <c r="D51" s="28"/>
      <c r="E51" s="28"/>
      <c r="F51" s="24"/>
      <c r="G51" s="27"/>
    </row>
    <row r="52" spans="1:7" ht="25.5" hidden="1" x14ac:dyDescent="0.25">
      <c r="A52" s="9" t="s">
        <v>28</v>
      </c>
      <c r="B52" s="10" t="s">
        <v>3</v>
      </c>
      <c r="C52" s="10"/>
      <c r="D52" s="10"/>
      <c r="E52" s="10"/>
      <c r="F52" s="8" t="e">
        <f t="shared" ref="F52:F53" si="12">C52/D52*100</f>
        <v>#DIV/0!</v>
      </c>
      <c r="G52" s="11"/>
    </row>
    <row r="53" spans="1:7" ht="15.75" hidden="1" customHeight="1" x14ac:dyDescent="0.25">
      <c r="A53" s="9" t="s">
        <v>40</v>
      </c>
      <c r="B53" s="10" t="s">
        <v>3</v>
      </c>
      <c r="C53" s="12"/>
      <c r="D53" s="12">
        <v>78</v>
      </c>
      <c r="E53" s="12"/>
      <c r="F53" s="8">
        <f t="shared" si="12"/>
        <v>0</v>
      </c>
      <c r="G53" s="11"/>
    </row>
    <row r="54" spans="1:7" ht="14.25" hidden="1" customHeight="1" x14ac:dyDescent="0.25">
      <c r="A54" s="9" t="s">
        <v>41</v>
      </c>
      <c r="B54" s="10"/>
      <c r="C54" s="12"/>
      <c r="D54" s="12"/>
      <c r="E54" s="12"/>
      <c r="F54" s="12"/>
      <c r="G54" s="11"/>
    </row>
    <row r="55" spans="1:7" hidden="1" x14ac:dyDescent="0.25">
      <c r="A55" s="9" t="s">
        <v>29</v>
      </c>
      <c r="B55" s="10" t="s">
        <v>3</v>
      </c>
      <c r="C55" s="12"/>
      <c r="D55" s="12">
        <v>13</v>
      </c>
      <c r="E55" s="12"/>
      <c r="F55" s="8">
        <f t="shared" ref="F55:F59" si="13">C55/D55*100</f>
        <v>0</v>
      </c>
      <c r="G55" s="11"/>
    </row>
    <row r="56" spans="1:7" hidden="1" x14ac:dyDescent="0.25">
      <c r="A56" s="9" t="s">
        <v>30</v>
      </c>
      <c r="B56" s="10" t="s">
        <v>3</v>
      </c>
      <c r="C56" s="12"/>
      <c r="D56" s="12">
        <v>7</v>
      </c>
      <c r="E56" s="12"/>
      <c r="F56" s="8">
        <f t="shared" si="13"/>
        <v>0</v>
      </c>
      <c r="G56" s="11"/>
    </row>
    <row r="57" spans="1:7" hidden="1" x14ac:dyDescent="0.25">
      <c r="A57" s="9" t="s">
        <v>31</v>
      </c>
      <c r="B57" s="10" t="s">
        <v>3</v>
      </c>
      <c r="C57" s="12"/>
      <c r="D57" s="12">
        <v>2</v>
      </c>
      <c r="E57" s="12"/>
      <c r="F57" s="8">
        <f t="shared" si="13"/>
        <v>0</v>
      </c>
      <c r="G57" s="11"/>
    </row>
    <row r="58" spans="1:7" ht="40.5" hidden="1" customHeight="1" x14ac:dyDescent="0.25">
      <c r="A58" s="9" t="s">
        <v>37</v>
      </c>
      <c r="B58" s="10" t="s">
        <v>3</v>
      </c>
      <c r="C58" s="12"/>
      <c r="D58" s="12">
        <v>262</v>
      </c>
      <c r="E58" s="12"/>
      <c r="F58" s="8">
        <f t="shared" si="13"/>
        <v>0</v>
      </c>
      <c r="G58" s="10"/>
    </row>
    <row r="59" spans="1:7" ht="14.25" hidden="1" customHeight="1" x14ac:dyDescent="0.25">
      <c r="A59" s="9" t="s">
        <v>38</v>
      </c>
      <c r="B59" s="10" t="s">
        <v>39</v>
      </c>
      <c r="C59" s="12"/>
      <c r="D59" s="12">
        <v>132</v>
      </c>
      <c r="E59" s="12"/>
      <c r="F59" s="8">
        <f t="shared" si="13"/>
        <v>0</v>
      </c>
      <c r="G59" s="11"/>
    </row>
    <row r="60" spans="1:7" ht="11.25" customHeight="1" x14ac:dyDescent="0.25">
      <c r="A60" s="3"/>
      <c r="B60" s="3"/>
      <c r="C60" s="3"/>
      <c r="D60" s="3"/>
      <c r="E60" s="3"/>
      <c r="F60" s="3"/>
      <c r="G60" s="3"/>
    </row>
    <row r="61" spans="1:7" hidden="1" x14ac:dyDescent="0.25">
      <c r="A61" s="4" t="s">
        <v>34</v>
      </c>
      <c r="B61" s="3"/>
      <c r="C61" s="3"/>
      <c r="D61" s="3"/>
      <c r="E61" s="3"/>
      <c r="F61" s="3"/>
      <c r="G61" s="3"/>
    </row>
    <row r="62" spans="1:7" ht="18.75" hidden="1" customHeight="1" x14ac:dyDescent="0.25">
      <c r="A62" s="90" t="s">
        <v>43</v>
      </c>
      <c r="B62" s="90"/>
      <c r="C62" s="90"/>
      <c r="D62" s="90"/>
      <c r="E62" s="90"/>
      <c r="F62" s="90"/>
      <c r="G62" s="90"/>
    </row>
    <row r="63" spans="1:7" ht="18.75" hidden="1" customHeight="1" x14ac:dyDescent="0.25">
      <c r="A63" s="90" t="s">
        <v>42</v>
      </c>
      <c r="B63" s="90"/>
      <c r="C63" s="90"/>
      <c r="D63" s="90"/>
      <c r="E63" s="90"/>
      <c r="F63" s="90"/>
      <c r="G63" s="90"/>
    </row>
    <row r="64" spans="1:7" ht="52.5" hidden="1" customHeight="1" x14ac:dyDescent="0.25">
      <c r="A64" s="91" t="s">
        <v>36</v>
      </c>
      <c r="B64" s="91"/>
      <c r="C64" s="91"/>
      <c r="D64" s="91"/>
      <c r="E64" s="91"/>
      <c r="F64" s="91"/>
      <c r="G64" s="91"/>
    </row>
    <row r="65" spans="1:7" ht="4.5" customHeight="1" x14ac:dyDescent="0.25">
      <c r="A65" s="5"/>
      <c r="B65" s="6"/>
      <c r="C65" s="6"/>
      <c r="D65" s="6"/>
      <c r="E65" s="6"/>
      <c r="F65" s="6"/>
      <c r="G65" s="6"/>
    </row>
    <row r="66" spans="1:7" x14ac:dyDescent="0.25">
      <c r="A66" s="7"/>
      <c r="B66" s="6"/>
      <c r="C66" s="6"/>
      <c r="D66" s="6"/>
      <c r="E66" s="6"/>
      <c r="F66" s="6"/>
      <c r="G66" s="6"/>
    </row>
    <row r="67" spans="1:7" ht="16.5" customHeight="1" x14ac:dyDescent="0.25">
      <c r="A67" s="92" t="s">
        <v>48</v>
      </c>
      <c r="B67" s="92"/>
      <c r="C67" s="92"/>
      <c r="D67" s="6"/>
      <c r="E67" s="6"/>
      <c r="F67" s="6"/>
      <c r="G67" s="6"/>
    </row>
    <row r="68" spans="1:7" ht="46.5" customHeight="1" x14ac:dyDescent="0.25">
      <c r="A68" s="93" t="s">
        <v>55</v>
      </c>
      <c r="B68" s="93"/>
      <c r="C68" s="93"/>
      <c r="D68" s="93"/>
      <c r="E68" s="93"/>
      <c r="F68" s="93"/>
      <c r="G68" s="93"/>
    </row>
    <row r="69" spans="1:7" ht="18.75" customHeight="1" x14ac:dyDescent="0.25">
      <c r="A69" s="81" t="s">
        <v>72</v>
      </c>
      <c r="B69" s="81"/>
      <c r="C69" s="81"/>
      <c r="D69" s="81"/>
      <c r="E69" s="81"/>
      <c r="F69" s="81"/>
      <c r="G69" s="81"/>
    </row>
  </sheetData>
  <mergeCells count="23">
    <mergeCell ref="G43:G44"/>
    <mergeCell ref="A69:G69"/>
    <mergeCell ref="A1:G1"/>
    <mergeCell ref="A2:G2"/>
    <mergeCell ref="A68:G68"/>
    <mergeCell ref="A24:G24"/>
    <mergeCell ref="A28:G28"/>
    <mergeCell ref="A6:G6"/>
    <mergeCell ref="A39:G39"/>
    <mergeCell ref="A46:G46"/>
    <mergeCell ref="A64:G64"/>
    <mergeCell ref="A63:G63"/>
    <mergeCell ref="A62:G62"/>
    <mergeCell ref="A67:C67"/>
    <mergeCell ref="G21:G23"/>
    <mergeCell ref="E4:F4"/>
    <mergeCell ref="G11:G12"/>
    <mergeCell ref="A4:A5"/>
    <mergeCell ref="B4:B5"/>
    <mergeCell ref="C4:C5"/>
    <mergeCell ref="G16:G19"/>
    <mergeCell ref="D4:D5"/>
    <mergeCell ref="G4:G5"/>
  </mergeCells>
  <pageMargins left="0.39370078740157483" right="0" top="0" bottom="0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Январь - март 2024</vt:lpstr>
      <vt:lpstr>Январь - июнь 2024</vt:lpstr>
      <vt:lpstr>Январь - сентябрь 2024</vt:lpstr>
      <vt:lpstr>'Январь - июнь 2024'!Заголовки_для_печати</vt:lpstr>
      <vt:lpstr>'Январь - июнь 2024'!Область_печати</vt:lpstr>
      <vt:lpstr>'Январь - март 2024'!Область_печати</vt:lpstr>
      <vt:lpstr>'Январь - сентябрь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Татьяна Алексеевна</dc:creator>
  <cp:lastModifiedBy>Чупина Наталья Васильевна</cp:lastModifiedBy>
  <cp:lastPrinted>2024-11-29T11:33:20Z</cp:lastPrinted>
  <dcterms:created xsi:type="dcterms:W3CDTF">2015-03-05T06:47:46Z</dcterms:created>
  <dcterms:modified xsi:type="dcterms:W3CDTF">2024-12-05T09:10:43Z</dcterms:modified>
</cp:coreProperties>
</file>